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ipe\Desktop\STIPE FIN. IZVJESTAJI i ostalo\PLAN 2025\"/>
    </mc:Choice>
  </mc:AlternateContent>
  <xr:revisionPtr revIDLastSave="0" documentId="13_ncr:1_{BF9B36D5-420B-4AA9-BC4C-918BB1CDAB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" sheetId="10" r:id="rId1"/>
    <sheet name=" Račun prihoda i rashoda" sheetId="3" r:id="rId2"/>
    <sheet name="Prihodi i rashodi po izvorima" sheetId="8" state="hidden" r:id="rId3"/>
    <sheet name="Rashodi prema funkcijskoj kl" sheetId="5" state="hidden" r:id="rId4"/>
    <sheet name="Račun financiranja" sheetId="6" state="hidden" r:id="rId5"/>
    <sheet name="Račun financiranja po izvorima" sheetId="9" state="hidden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26" i="3" l="1"/>
  <c r="H11" i="10"/>
  <c r="E11" i="3"/>
  <c r="E27" i="3"/>
  <c r="E26" i="3" s="1"/>
  <c r="D11" i="3"/>
  <c r="D27" i="3"/>
  <c r="D26" i="3" s="1"/>
  <c r="I12" i="10" l="1"/>
  <c r="J12" i="10"/>
  <c r="K72" i="7" l="1"/>
  <c r="F72" i="7" s="1"/>
  <c r="K52" i="7"/>
  <c r="F52" i="7" s="1"/>
  <c r="F74" i="7"/>
  <c r="F73" i="7"/>
  <c r="G72" i="7"/>
  <c r="F54" i="7"/>
  <c r="F53" i="7"/>
  <c r="G52" i="7"/>
  <c r="L12" i="7"/>
  <c r="G37" i="7" l="1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K7" i="7" l="1"/>
  <c r="M12" i="7"/>
  <c r="E12" i="7"/>
  <c r="F12" i="7"/>
  <c r="E7" i="7"/>
  <c r="H40" i="7"/>
  <c r="G40" i="7"/>
  <c r="K12" i="7"/>
  <c r="J12" i="7"/>
  <c r="I12" i="7"/>
  <c r="H12" i="7"/>
  <c r="G10" i="7"/>
  <c r="G9" i="7"/>
  <c r="G8" i="7"/>
  <c r="M7" i="7"/>
  <c r="M6" i="7" s="1"/>
  <c r="L7" i="7"/>
  <c r="L6" i="7" s="1"/>
  <c r="F7" i="7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I14" i="10"/>
  <c r="F14" i="10"/>
  <c r="H6" i="7" l="1"/>
  <c r="G7" i="7"/>
  <c r="K6" i="7"/>
  <c r="G12" i="7"/>
  <c r="J14" i="10"/>
  <c r="J22" i="10" s="1"/>
  <c r="J28" i="10" s="1"/>
  <c r="J29" i="10" s="1"/>
  <c r="G14" i="10"/>
  <c r="G22" i="10" s="1"/>
  <c r="G28" i="10" s="1"/>
  <c r="G29" i="10" s="1"/>
  <c r="H14" i="10"/>
  <c r="H22" i="10" s="1"/>
  <c r="H28" i="10" s="1"/>
  <c r="H29" i="10" s="1"/>
  <c r="I22" i="10"/>
  <c r="I28" i="10" s="1"/>
  <c r="I29" i="10" s="1"/>
  <c r="F22" i="10"/>
  <c r="F28" i="10" s="1"/>
  <c r="F29" i="10" s="1"/>
  <c r="G6" i="7" l="1"/>
</calcChain>
</file>

<file path=xl/sharedStrings.xml><?xml version="1.0" encoding="utf-8"?>
<sst xmlns="http://schemas.openxmlformats.org/spreadsheetml/2006/main" count="267" uniqueCount="149">
  <si>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</si>
  <si>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</si>
  <si>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</si>
  <si>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</si>
  <si>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</si>
  <si>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</si>
  <si>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</si>
  <si>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</si>
  <si>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</si>
  <si>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</si>
  <si>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</si>
  <si>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</si>
  <si>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</si>
  <si>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</si>
  <si>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</si>
  <si>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</si>
  <si>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</si>
  <si>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</si>
  <si>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</si>
  <si>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</si>
  <si>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</si>
  <si>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</si>
  <si>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</si>
  <si>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</si>
  <si>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</si>
  <si>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</si>
  <si>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</si>
  <si>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</si>
  <si>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</si>
  <si>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</si>
  <si>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</si>
  <si>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</si>
  <si>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</si>
  <si>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</si>
  <si>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A) SAŽETAK RAČUNA PRIHODA I RASHODA</t>
  </si>
  <si>
    <t>B) SAŽETAK RAČUNA FINANCIRANJA</t>
  </si>
  <si>
    <t>…</t>
  </si>
  <si>
    <t>Prihodi iz nadležnog proračuna i od HZZO-a temeljem ugovornih obveza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</si>
  <si>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</si>
  <si>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</si>
  <si>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</si>
  <si>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</si>
  <si>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</si>
  <si>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</si>
  <si>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</si>
  <si>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</si>
  <si>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</si>
  <si>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</si>
  <si>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</si>
  <si>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</si>
  <si>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</si>
  <si>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</si>
  <si>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</si>
  <si>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</si>
  <si>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</si>
  <si>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</si>
  <si>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</si>
  <si>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</si>
  <si>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</si>
  <si>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</si>
  <si>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</si>
  <si>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</si>
  <si>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</si>
  <si>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</si>
  <si>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</si>
  <si>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</si>
  <si>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</si>
  <si>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</si>
  <si>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</si>
  <si>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</si>
  <si>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</si>
  <si>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</si>
  <si>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</si>
  <si>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</si>
  <si>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</si>
  <si>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</si>
  <si>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</si>
  <si>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</si>
  <si>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</si>
  <si>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</si>
  <si>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</si>
  <si>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</si>
  <si>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</si>
  <si>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</si>
  <si>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 xml:space="preserve"> 24 Grad Šibenik</t>
  </si>
  <si>
    <t>71 Vlastiti prihodi</t>
  </si>
  <si>
    <t>Prihodi za posebne namj. 445</t>
  </si>
  <si>
    <t>Pomoći EU 26</t>
  </si>
  <si>
    <t>Pomoći MZOS 21</t>
  </si>
  <si>
    <t>Opći prihodi i primici 11</t>
  </si>
  <si>
    <t>RASHODI POSLOVANJA</t>
  </si>
  <si>
    <t>Plaće ( Bruto ) za redovan rad</t>
  </si>
  <si>
    <t>Ostali rashodi za zaposlene</t>
  </si>
  <si>
    <t>Doprinosi za zdravstveno osig.</t>
  </si>
  <si>
    <t>Doprinosi za zapošljavanje</t>
  </si>
  <si>
    <t>Službena putovanja</t>
  </si>
  <si>
    <t xml:space="preserve">Naknada za prijevoz </t>
  </si>
  <si>
    <t>Stručno usavršavanje zaposlenika</t>
  </si>
  <si>
    <t>Ur. Materijal i ostali mat. Rashodi</t>
  </si>
  <si>
    <t>Materijal i sirovine</t>
  </si>
  <si>
    <t>Energija</t>
  </si>
  <si>
    <t>Mat. Za tekuće i inv. Održ.</t>
  </si>
  <si>
    <t>Sitni inventar</t>
  </si>
  <si>
    <t xml:space="preserve">Službena, radna i zašt. odjeća i obuća </t>
  </si>
  <si>
    <t>Usluge telefona, pošte</t>
  </si>
  <si>
    <t>Usluge tekućeg i inv. održ.</t>
  </si>
  <si>
    <t>Usluge promidžbe i informiranja</t>
  </si>
  <si>
    <t>Komunalne usluge</t>
  </si>
  <si>
    <t>Najam opreme</t>
  </si>
  <si>
    <t>Zdravstvene i veterinarske usl.</t>
  </si>
  <si>
    <t>Intelektualne i osobne usluge</t>
  </si>
  <si>
    <t>Računalne usluge</t>
  </si>
  <si>
    <t>Ostale usluge</t>
  </si>
  <si>
    <t>Troškovi sudskih postupaka</t>
  </si>
  <si>
    <t>Premije osiguranja</t>
  </si>
  <si>
    <t>Reprezentacija</t>
  </si>
  <si>
    <t>Članarine</t>
  </si>
  <si>
    <t>Pristojbe i naknade</t>
  </si>
  <si>
    <t>Ostali nespomenuti rashodi</t>
  </si>
  <si>
    <t>Zatezne kamate</t>
  </si>
  <si>
    <t>Sufinanciranje troškova prijevoza</t>
  </si>
  <si>
    <t>Rashodi za nabavu dug. Im.</t>
  </si>
  <si>
    <t>Postrojenja i oprema</t>
  </si>
  <si>
    <t>Knjige</t>
  </si>
  <si>
    <t>Grad Šibenik</t>
  </si>
  <si>
    <t>Vlastiti prihodi</t>
  </si>
  <si>
    <t>Prihodi za posebne namjene</t>
  </si>
  <si>
    <t>Pomoći EU sredstva</t>
  </si>
  <si>
    <t>Pomoći MZOS</t>
  </si>
  <si>
    <t>Opći prihodi i primici</t>
  </si>
  <si>
    <t>PRORAČUNSKI KORISNIK</t>
  </si>
  <si>
    <t>xxxx</t>
  </si>
  <si>
    <t>PROGRAM</t>
  </si>
  <si>
    <t>Axxxxxx</t>
  </si>
  <si>
    <t>NAZIV AKTIVOSTI</t>
  </si>
  <si>
    <t>Financijski  rashodi</t>
  </si>
  <si>
    <t>Kxxxxxx</t>
  </si>
  <si>
    <t>NAZIV PROJEKTA</t>
  </si>
  <si>
    <t>Rashodi za nabavu proizvedene dugotrajne  imovine</t>
  </si>
  <si>
    <t>PROJEKCIJA 2026.</t>
  </si>
  <si>
    <t>PLAN 2024.</t>
  </si>
  <si>
    <t>PRIJEDLOG PLANA ZA 2025.</t>
  </si>
  <si>
    <t>PROJEKCIJA 2027.</t>
  </si>
  <si>
    <t>Tekuće donacije u naravi</t>
  </si>
  <si>
    <t>Ostali rashodi</t>
  </si>
  <si>
    <t>Ostali prihodi</t>
  </si>
  <si>
    <r>
      <t>Tekući prijenosi između proračunskih korisnika -</t>
    </r>
    <r>
      <rPr>
        <b/>
        <sz val="10"/>
        <rFont val="Arial"/>
        <family val="2"/>
        <charset val="238"/>
      </rPr>
      <t xml:space="preserve"> 26</t>
    </r>
  </si>
  <si>
    <r>
      <t xml:space="preserve">Pomoći iz inozemstva i od subjekata unutar općeg proračuna </t>
    </r>
    <r>
      <rPr>
        <b/>
        <sz val="10"/>
        <rFont val="Arial"/>
        <family val="2"/>
        <charset val="238"/>
      </rPr>
      <t>21</t>
    </r>
  </si>
  <si>
    <r>
      <t xml:space="preserve">'Tekući prijenosi između proračunskih korisnika istog proračuna - </t>
    </r>
    <r>
      <rPr>
        <b/>
        <sz val="10"/>
        <rFont val="Arial"/>
        <family val="2"/>
        <charset val="238"/>
      </rPr>
      <t>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</si>
</sst>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3" fontId="6" fillId="2" borderId="3" xfId="0" applyNumberFormat="1" applyFont="1" applyFill="1" applyBorder="1" applyAlignment="1">
      <alignment horizontal="right"/>
    </xf>
    <xf numFmtId="0" fontId="6" fillId="5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0" borderId="8" xfId="0" applyFont="1" applyBorder="1"/>
    <xf numFmtId="164" fontId="6" fillId="2" borderId="3" xfId="1" applyNumberFormat="1" applyFont="1" applyFill="1" applyBorder="1" applyAlignment="1">
      <alignment horizontal="right"/>
    </xf>
    <xf numFmtId="164" fontId="3" fillId="0" borderId="8" xfId="0" applyNumberFormat="1" applyFont="1" applyBorder="1"/>
    <xf numFmtId="164" fontId="6" fillId="0" borderId="8" xfId="0" applyNumberFormat="1" applyFont="1" applyBorder="1"/>
    <xf numFmtId="3" fontId="3" fillId="2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/>
    </xf>
    <xf numFmtId="164" fontId="6" fillId="0" borderId="3" xfId="0" applyNumberFormat="1" applyFont="1" applyBorder="1"/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164" fontId="0" fillId="0" borderId="0" xfId="0" applyNumberFormat="1"/>
    <xf numFmtId="164" fontId="6" fillId="2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3" xfId="0" applyBorder="1" applyAlignment="1">
      <alignment horizontal="center"/>
    </xf>
    <xf numFmtId="164" fontId="1" fillId="0" borderId="3" xfId="0" applyNumberFormat="1" applyFont="1" applyBorder="1"/>
    <xf numFmtId="164" fontId="0" fillId="0" borderId="3" xfId="1" applyNumberFormat="1" applyFont="1" applyBorder="1" applyAlignment="1"/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0" fontId="20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3" fontId="6" fillId="9" borderId="4" xfId="0" applyNumberFormat="1" applyFont="1" applyFill="1" applyBorder="1" applyAlignment="1">
      <alignment horizontal="right"/>
    </xf>
    <xf numFmtId="3" fontId="3" fillId="9" borderId="4" xfId="0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right"/>
    </xf>
    <xf numFmtId="3" fontId="1" fillId="9" borderId="3" xfId="0" applyNumberFormat="1" applyFont="1" applyFill="1" applyBorder="1"/>
    <xf numFmtId="0" fontId="0" fillId="9" borderId="3" xfId="0" applyFill="1" applyBorder="1"/>
    <xf numFmtId="3" fontId="3" fillId="9" borderId="3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0" fontId="2" fillId="8" borderId="3" xfId="0" applyFont="1" applyFill="1" applyBorder="1" applyAlignment="1">
      <alignment horizontal="center" vertical="center" wrapText="1"/>
    </xf>
    <xf numFmtId="164" fontId="6" fillId="8" borderId="3" xfId="1" applyNumberFormat="1" applyFont="1" applyFill="1" applyBorder="1" applyAlignment="1">
      <alignment horizontal="right"/>
    </xf>
    <xf numFmtId="164" fontId="3" fillId="8" borderId="3" xfId="1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/>
    </xf>
    <xf numFmtId="0" fontId="6" fillId="7" borderId="3" xfId="0" applyFont="1" applyFill="1" applyBorder="1" applyAlignment="1">
      <alignment horizontal="right" vertical="center" wrapText="1"/>
    </xf>
    <xf numFmtId="3" fontId="0" fillId="0" borderId="0" xfId="0" applyNumberFormat="1"/>
    <xf numFmtId="3" fontId="6" fillId="0" borderId="3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/>
    </xf>
    <xf numFmtId="164" fontId="3" fillId="0" borderId="3" xfId="0" applyNumberFormat="1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workbookViewId="0">
      <selection activeCell="H12" sqref="H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8" t="s">
        <v>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38" t="s">
        <v>22</v>
      </c>
      <c r="B3" s="138"/>
      <c r="C3" s="138"/>
      <c r="D3" s="138"/>
      <c r="E3" s="138"/>
      <c r="F3" s="138"/>
      <c r="G3" s="138"/>
      <c r="H3" s="138"/>
      <c r="I3" s="142"/>
      <c r="J3" s="14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38" t="s">
        <v>34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40</v>
      </c>
    </row>
    <row r="7" spans="1:10" ht="25.5" x14ac:dyDescent="0.25">
      <c r="A7" s="27"/>
      <c r="B7" s="28"/>
      <c r="C7" s="28"/>
      <c r="D7" s="29"/>
      <c r="E7" s="30"/>
      <c r="F7" s="3" t="s">
        <v>77</v>
      </c>
      <c r="G7" s="3" t="s">
        <v>78</v>
      </c>
      <c r="H7" s="3" t="s">
        <v>79</v>
      </c>
      <c r="I7" s="3" t="s">
        <v>47</v>
      </c>
      <c r="J7" s="3" t="s">
        <v>80</v>
      </c>
    </row>
    <row r="8" spans="1:10" x14ac:dyDescent="0.25">
      <c r="A8" s="143" t="s">
        <v>0</v>
      </c>
      <c r="B8" s="137"/>
      <c r="C8" s="137"/>
      <c r="D8" s="137"/>
      <c r="E8" s="144"/>
      <c r="F8" s="112">
        <v>1782100</v>
      </c>
      <c r="G8" s="118">
        <v>2204650</v>
      </c>
      <c r="H8" s="121">
        <v>2293594</v>
      </c>
      <c r="I8" s="90">
        <v>2372000</v>
      </c>
      <c r="J8" s="31">
        <v>2372000</v>
      </c>
    </row>
    <row r="9" spans="1:10" x14ac:dyDescent="0.25">
      <c r="A9" s="145" t="s">
        <v>41</v>
      </c>
      <c r="B9" s="146"/>
      <c r="C9" s="146"/>
      <c r="D9" s="146"/>
      <c r="E9" s="141"/>
      <c r="F9" s="112">
        <v>1782100</v>
      </c>
      <c r="G9" s="118">
        <v>2204650</v>
      </c>
      <c r="H9" s="121">
        <v>2293594</v>
      </c>
      <c r="I9" s="32">
        <v>2372000</v>
      </c>
      <c r="J9" s="32">
        <v>2372000</v>
      </c>
    </row>
    <row r="10" spans="1:10" x14ac:dyDescent="0.25">
      <c r="A10" s="140" t="s">
        <v>42</v>
      </c>
      <c r="B10" s="141"/>
      <c r="C10" s="141"/>
      <c r="D10" s="141"/>
      <c r="E10" s="141"/>
      <c r="F10" s="32"/>
      <c r="G10" s="32"/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112">
        <v>1782100</v>
      </c>
      <c r="G11" s="118">
        <v>2204650</v>
      </c>
      <c r="H11" s="31">
        <f>SUM(H12+H13)</f>
        <v>2293594</v>
      </c>
      <c r="I11" s="31">
        <v>2372000</v>
      </c>
      <c r="J11" s="31">
        <v>2372000</v>
      </c>
    </row>
    <row r="12" spans="1:10" x14ac:dyDescent="0.25">
      <c r="A12" s="147" t="s">
        <v>43</v>
      </c>
      <c r="B12" s="146"/>
      <c r="C12" s="146"/>
      <c r="D12" s="146"/>
      <c r="E12" s="146"/>
      <c r="F12" s="32">
        <v>1758281</v>
      </c>
      <c r="G12" s="32">
        <v>2164410</v>
      </c>
      <c r="H12" s="32">
        <v>2253594</v>
      </c>
      <c r="I12" s="32">
        <f t="shared" ref="I12:J12" si="0">I11-I13</f>
        <v>2332000</v>
      </c>
      <c r="J12" s="32">
        <f t="shared" si="0"/>
        <v>2332000</v>
      </c>
    </row>
    <row r="13" spans="1:10" x14ac:dyDescent="0.25">
      <c r="A13" s="140" t="s">
        <v>44</v>
      </c>
      <c r="B13" s="141"/>
      <c r="C13" s="141"/>
      <c r="D13" s="141"/>
      <c r="E13" s="141"/>
      <c r="F13" s="32">
        <v>23819</v>
      </c>
      <c r="G13" s="32">
        <v>40240</v>
      </c>
      <c r="H13" s="32">
        <v>40000</v>
      </c>
      <c r="I13" s="32">
        <v>40000</v>
      </c>
      <c r="J13" s="44">
        <v>40000</v>
      </c>
    </row>
    <row r="14" spans="1:10" x14ac:dyDescent="0.25">
      <c r="A14" s="136" t="s">
        <v>68</v>
      </c>
      <c r="B14" s="137"/>
      <c r="C14" s="137"/>
      <c r="D14" s="137"/>
      <c r="E14" s="137"/>
      <c r="F14" s="31">
        <f>F8-F11</f>
        <v>0</v>
      </c>
      <c r="G14" s="31">
        <f t="shared" ref="G14:J14" si="1">G8-G11</f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38" t="s">
        <v>35</v>
      </c>
      <c r="B16" s="139"/>
      <c r="C16" s="139"/>
      <c r="D16" s="139"/>
      <c r="E16" s="139"/>
      <c r="F16" s="139"/>
      <c r="G16" s="139"/>
      <c r="H16" s="139"/>
      <c r="I16" s="139"/>
      <c r="J16" s="139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77</v>
      </c>
      <c r="G18" s="3" t="s">
        <v>78</v>
      </c>
      <c r="H18" s="3" t="s">
        <v>79</v>
      </c>
      <c r="I18" s="3" t="s">
        <v>47</v>
      </c>
      <c r="J18" s="3" t="s">
        <v>80</v>
      </c>
    </row>
    <row r="19" spans="1:10" x14ac:dyDescent="0.25">
      <c r="A19" s="140" t="s">
        <v>45</v>
      </c>
      <c r="B19" s="141"/>
      <c r="C19" s="141"/>
      <c r="D19" s="141"/>
      <c r="E19" s="141"/>
      <c r="F19" s="32"/>
      <c r="G19" s="32"/>
      <c r="H19" s="32"/>
      <c r="I19" s="32"/>
      <c r="J19" s="44"/>
    </row>
    <row r="20" spans="1:10" x14ac:dyDescent="0.25">
      <c r="A20" s="140" t="s">
        <v>46</v>
      </c>
      <c r="B20" s="141"/>
      <c r="C20" s="141"/>
      <c r="D20" s="141"/>
      <c r="E20" s="141"/>
      <c r="F20" s="32"/>
      <c r="G20" s="32"/>
      <c r="H20" s="32"/>
      <c r="I20" s="32"/>
      <c r="J20" s="44"/>
    </row>
    <row r="21" spans="1:10" x14ac:dyDescent="0.25">
      <c r="A21" s="136" t="s">
        <v>2</v>
      </c>
      <c r="B21" s="137"/>
      <c r="C21" s="137"/>
      <c r="D21" s="137"/>
      <c r="E21" s="137"/>
      <c r="F21" s="31">
        <f>F19-F20</f>
        <v>0</v>
      </c>
      <c r="G21" s="31">
        <f t="shared" ref="G21:J21" si="2">G19-G20</f>
        <v>0</v>
      </c>
      <c r="H21" s="31">
        <f t="shared" si="2"/>
        <v>0</v>
      </c>
      <c r="I21" s="31">
        <f t="shared" si="2"/>
        <v>0</v>
      </c>
      <c r="J21" s="31">
        <f t="shared" si="2"/>
        <v>0</v>
      </c>
    </row>
    <row r="22" spans="1:10" x14ac:dyDescent="0.25">
      <c r="A22" s="136" t="s">
        <v>69</v>
      </c>
      <c r="B22" s="137"/>
      <c r="C22" s="137"/>
      <c r="D22" s="137"/>
      <c r="E22" s="137"/>
      <c r="F22" s="31">
        <f>F14+F21</f>
        <v>0</v>
      </c>
      <c r="G22" s="31">
        <f t="shared" ref="G22:J22" si="3">G14+G21</f>
        <v>0</v>
      </c>
      <c r="H22" s="31">
        <f t="shared" si="3"/>
        <v>0</v>
      </c>
      <c r="I22" s="31">
        <f t="shared" si="3"/>
        <v>0</v>
      </c>
      <c r="J22" s="31">
        <f t="shared" si="3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38" t="s">
        <v>70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77</v>
      </c>
      <c r="G26" s="3" t="s">
        <v>78</v>
      </c>
      <c r="H26" s="3" t="s">
        <v>79</v>
      </c>
      <c r="I26" s="3" t="s">
        <v>47</v>
      </c>
      <c r="J26" s="3" t="s">
        <v>80</v>
      </c>
    </row>
    <row r="27" spans="1:10" ht="15" customHeight="1" x14ac:dyDescent="0.25">
      <c r="A27" s="131" t="s">
        <v>71</v>
      </c>
      <c r="B27" s="132"/>
      <c r="C27" s="132"/>
      <c r="D27" s="132"/>
      <c r="E27" s="133"/>
      <c r="F27" s="45">
        <v>0</v>
      </c>
      <c r="G27" s="45">
        <v>0</v>
      </c>
      <c r="H27" s="45">
        <v>0</v>
      </c>
      <c r="I27" s="45">
        <v>0</v>
      </c>
      <c r="J27" s="46">
        <v>0</v>
      </c>
    </row>
    <row r="28" spans="1:10" ht="15" customHeight="1" x14ac:dyDescent="0.25">
      <c r="A28" s="136" t="s">
        <v>72</v>
      </c>
      <c r="B28" s="137"/>
      <c r="C28" s="137"/>
      <c r="D28" s="137"/>
      <c r="E28" s="137"/>
      <c r="F28" s="47">
        <f>F22+F27</f>
        <v>0</v>
      </c>
      <c r="G28" s="47">
        <f t="shared" ref="G28:J28" si="4">G22+G27</f>
        <v>0</v>
      </c>
      <c r="H28" s="47">
        <f t="shared" si="4"/>
        <v>0</v>
      </c>
      <c r="I28" s="47">
        <f t="shared" si="4"/>
        <v>0</v>
      </c>
      <c r="J28" s="48">
        <f t="shared" si="4"/>
        <v>0</v>
      </c>
    </row>
    <row r="29" spans="1:10" ht="45" customHeight="1" x14ac:dyDescent="0.25">
      <c r="A29" s="143" t="s">
        <v>73</v>
      </c>
      <c r="B29" s="148"/>
      <c r="C29" s="148"/>
      <c r="D29" s="148"/>
      <c r="E29" s="149"/>
      <c r="F29" s="47">
        <f>F14+F21+F27-F28</f>
        <v>0</v>
      </c>
      <c r="G29" s="47">
        <f t="shared" ref="G29:J29" si="5">G14+G21+G27-G28</f>
        <v>0</v>
      </c>
      <c r="H29" s="47">
        <f t="shared" si="5"/>
        <v>0</v>
      </c>
      <c r="I29" s="47">
        <f t="shared" si="5"/>
        <v>0</v>
      </c>
      <c r="J29" s="48">
        <f t="shared" si="5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50" t="s">
        <v>67</v>
      </c>
      <c r="B31" s="150"/>
      <c r="C31" s="150"/>
      <c r="D31" s="150"/>
      <c r="E31" s="150"/>
      <c r="F31" s="150"/>
      <c r="G31" s="150"/>
      <c r="H31" s="150"/>
      <c r="I31" s="150"/>
      <c r="J31" s="150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3" t="s">
        <v>77</v>
      </c>
      <c r="G33" s="3" t="s">
        <v>78</v>
      </c>
      <c r="H33" s="3" t="s">
        <v>79</v>
      </c>
      <c r="I33" s="3" t="s">
        <v>47</v>
      </c>
      <c r="J33" s="3" t="s">
        <v>80</v>
      </c>
    </row>
    <row r="34" spans="1:10" x14ac:dyDescent="0.25">
      <c r="A34" s="131" t="s">
        <v>71</v>
      </c>
      <c r="B34" s="132"/>
      <c r="C34" s="132"/>
      <c r="D34" s="132"/>
      <c r="E34" s="133"/>
      <c r="F34" s="45">
        <v>0</v>
      </c>
      <c r="G34" s="45">
        <f>F37</f>
        <v>0</v>
      </c>
      <c r="H34" s="45">
        <f>G37</f>
        <v>0</v>
      </c>
      <c r="I34" s="45">
        <f>H37</f>
        <v>0</v>
      </c>
      <c r="J34" s="46">
        <f>I37</f>
        <v>0</v>
      </c>
    </row>
    <row r="35" spans="1:10" ht="28.5" customHeight="1" x14ac:dyDescent="0.25">
      <c r="A35" s="131" t="s">
        <v>74</v>
      </c>
      <c r="B35" s="132"/>
      <c r="C35" s="132"/>
      <c r="D35" s="132"/>
      <c r="E35" s="133"/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x14ac:dyDescent="0.25">
      <c r="A36" s="131" t="s">
        <v>75</v>
      </c>
      <c r="B36" s="134"/>
      <c r="C36" s="134"/>
      <c r="D36" s="134"/>
      <c r="E36" s="135"/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1:10" ht="15" customHeight="1" x14ac:dyDescent="0.25">
      <c r="A37" s="136" t="s">
        <v>72</v>
      </c>
      <c r="B37" s="137"/>
      <c r="C37" s="137"/>
      <c r="D37" s="137"/>
      <c r="E37" s="137"/>
      <c r="F37" s="33">
        <f>F34-F35+F36</f>
        <v>0</v>
      </c>
      <c r="G37" s="33">
        <f t="shared" ref="G37:J37" si="6">G34-G35+G36</f>
        <v>0</v>
      </c>
      <c r="H37" s="33">
        <f t="shared" si="6"/>
        <v>0</v>
      </c>
      <c r="I37" s="33">
        <f t="shared" si="6"/>
        <v>0</v>
      </c>
      <c r="J37" s="58">
        <f t="shared" si="6"/>
        <v>0</v>
      </c>
    </row>
    <row r="38" spans="1:10" ht="17.25" customHeight="1" x14ac:dyDescent="0.25"/>
    <row r="39" spans="1:10" ht="9" customHeight="1" x14ac:dyDescent="0.25"/>
  </sheetData>
  <mergeCells count="23"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9:E29"/>
    <mergeCell ref="A31:J31"/>
    <mergeCell ref="A34:E34"/>
    <mergeCell ref="A35:E35"/>
    <mergeCell ref="A36:E36"/>
    <mergeCell ref="A21:E21"/>
    <mergeCell ref="A22:E22"/>
    <mergeCell ref="A24:J24"/>
    <mergeCell ref="A27:E27"/>
    <mergeCell ref="A28:E28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"/>
  <sheetViews>
    <sheetView tabSelected="1" topLeftCell="A7" workbookViewId="0">
      <selection activeCell="J21" sqref="J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6.7109375" customWidth="1"/>
    <col min="4" max="8" width="25.28515625" customWidth="1"/>
    <col min="10" max="10" width="14.7109375" bestFit="1" customWidth="1"/>
  </cols>
  <sheetData>
    <row r="1" spans="1:12" ht="42" customHeight="1" x14ac:dyDescent="0.25">
      <c r="A1" s="138" t="s">
        <v>76</v>
      </c>
      <c r="B1" s="138"/>
      <c r="C1" s="138"/>
      <c r="D1" s="138"/>
      <c r="E1" s="138"/>
      <c r="F1" s="138"/>
      <c r="G1" s="138"/>
      <c r="H1" s="138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</row>
    <row r="3" spans="1:12" ht="15.75" customHeight="1" x14ac:dyDescent="0.25">
      <c r="A3" s="138" t="s">
        <v>22</v>
      </c>
      <c r="B3" s="138"/>
      <c r="C3" s="138"/>
      <c r="D3" s="138"/>
      <c r="E3" s="138"/>
      <c r="F3" s="138"/>
      <c r="G3" s="138"/>
      <c r="H3" s="138"/>
    </row>
    <row r="4" spans="1:12" ht="18" x14ac:dyDescent="0.25">
      <c r="A4" s="4"/>
      <c r="B4" s="4"/>
      <c r="C4" s="4"/>
      <c r="D4" s="4"/>
      <c r="E4" s="4"/>
      <c r="F4" s="4"/>
      <c r="G4" s="5"/>
      <c r="H4" s="5"/>
    </row>
    <row r="5" spans="1:12" ht="18" customHeight="1" x14ac:dyDescent="0.25">
      <c r="A5" s="138" t="s">
        <v>4</v>
      </c>
      <c r="B5" s="138"/>
      <c r="C5" s="138"/>
      <c r="D5" s="138"/>
      <c r="E5" s="138"/>
      <c r="F5" s="138"/>
      <c r="G5" s="138"/>
      <c r="H5" s="138"/>
    </row>
    <row r="6" spans="1:12" ht="18" x14ac:dyDescent="0.25">
      <c r="A6" s="4"/>
      <c r="B6" s="4"/>
      <c r="C6" s="4"/>
      <c r="D6" s="4"/>
      <c r="E6" s="4"/>
      <c r="F6" s="4"/>
      <c r="G6" s="5"/>
      <c r="H6" s="5"/>
    </row>
    <row r="7" spans="1:12" ht="15.75" customHeight="1" x14ac:dyDescent="0.25">
      <c r="A7" s="138" t="s">
        <v>48</v>
      </c>
      <c r="B7" s="138"/>
      <c r="C7" s="138"/>
      <c r="D7" s="138"/>
      <c r="E7" s="138"/>
      <c r="F7" s="138"/>
      <c r="G7" s="138"/>
      <c r="H7" s="138"/>
    </row>
    <row r="8" spans="1:12" ht="18" x14ac:dyDescent="0.25">
      <c r="A8" s="4"/>
      <c r="B8" s="4"/>
      <c r="C8" s="4"/>
      <c r="D8" s="4"/>
      <c r="E8" s="4"/>
      <c r="F8" s="4"/>
      <c r="G8" s="5"/>
      <c r="H8" s="5"/>
    </row>
    <row r="9" spans="1:12" ht="25.5" x14ac:dyDescent="0.25">
      <c r="A9" s="20" t="s">
        <v>5</v>
      </c>
      <c r="B9" s="19" t="s">
        <v>6</v>
      </c>
      <c r="C9" s="19" t="s">
        <v>3</v>
      </c>
      <c r="D9" s="19" t="s">
        <v>81</v>
      </c>
      <c r="E9" s="20" t="s">
        <v>78</v>
      </c>
      <c r="F9" s="20" t="s">
        <v>82</v>
      </c>
      <c r="G9" s="20" t="s">
        <v>39</v>
      </c>
      <c r="H9" s="20" t="s">
        <v>83</v>
      </c>
    </row>
    <row r="10" spans="1:12" x14ac:dyDescent="0.25">
      <c r="A10" s="37"/>
      <c r="B10" s="38"/>
      <c r="C10" s="36" t="s">
        <v>0</v>
      </c>
      <c r="D10" s="112">
        <v>1782100</v>
      </c>
      <c r="E10" s="128">
        <v>2204650</v>
      </c>
      <c r="F10" s="168">
        <v>2293594</v>
      </c>
      <c r="G10" s="169">
        <v>2412000</v>
      </c>
      <c r="H10" s="169">
        <v>2412000</v>
      </c>
    </row>
    <row r="11" spans="1:12" ht="15.75" customHeight="1" x14ac:dyDescent="0.25">
      <c r="A11" s="11">
        <v>6</v>
      </c>
      <c r="B11" s="11"/>
      <c r="C11" s="11" t="s">
        <v>7</v>
      </c>
      <c r="D11" s="8">
        <f>SUM(D12:D16)</f>
        <v>1782100</v>
      </c>
      <c r="E11" s="9">
        <f>SUM(E12:E16)</f>
        <v>2204650</v>
      </c>
      <c r="F11" s="170">
        <f>SUM(F12:F19)</f>
        <v>2293594</v>
      </c>
      <c r="G11" s="169">
        <v>2412000</v>
      </c>
      <c r="H11" s="169">
        <v>2412000</v>
      </c>
    </row>
    <row r="12" spans="1:12" x14ac:dyDescent="0.25">
      <c r="A12" s="11"/>
      <c r="B12" s="15">
        <v>636</v>
      </c>
      <c r="C12" s="15" t="s">
        <v>147</v>
      </c>
      <c r="D12" s="8">
        <v>1417053</v>
      </c>
      <c r="E12" s="9">
        <v>1897340</v>
      </c>
      <c r="F12" s="96">
        <v>1922882</v>
      </c>
      <c r="G12" s="97">
        <v>2039500</v>
      </c>
      <c r="H12" s="97">
        <v>2039500</v>
      </c>
    </row>
    <row r="13" spans="1:12" x14ac:dyDescent="0.25">
      <c r="A13" s="12"/>
      <c r="B13" s="12">
        <v>639</v>
      </c>
      <c r="C13" s="12" t="s">
        <v>146</v>
      </c>
      <c r="D13" s="8"/>
      <c r="E13" s="9"/>
      <c r="F13" s="103">
        <v>87432</v>
      </c>
      <c r="G13" s="97">
        <v>80000</v>
      </c>
      <c r="H13" s="97">
        <v>80000</v>
      </c>
      <c r="J13" s="99"/>
      <c r="L13" s="129"/>
    </row>
    <row r="14" spans="1:12" x14ac:dyDescent="0.25">
      <c r="A14" s="12"/>
      <c r="B14" s="12">
        <v>63911</v>
      </c>
      <c r="C14" s="12" t="s">
        <v>148</v>
      </c>
      <c r="D14" s="8"/>
      <c r="E14" s="9"/>
      <c r="F14" s="103">
        <v>500</v>
      </c>
      <c r="G14" s="97">
        <v>500</v>
      </c>
      <c r="H14" s="97">
        <v>500</v>
      </c>
      <c r="L14" s="129"/>
    </row>
    <row r="15" spans="1:12" ht="25.5" x14ac:dyDescent="0.25">
      <c r="A15" s="12"/>
      <c r="B15" s="12">
        <v>67</v>
      </c>
      <c r="C15" s="15" t="s">
        <v>37</v>
      </c>
      <c r="D15" s="8">
        <v>205373</v>
      </c>
      <c r="E15" s="9">
        <v>142670</v>
      </c>
      <c r="F15" s="96">
        <v>85660</v>
      </c>
      <c r="G15" s="171">
        <v>85000</v>
      </c>
      <c r="H15" s="97">
        <v>85000</v>
      </c>
    </row>
    <row r="16" spans="1:12" x14ac:dyDescent="0.25">
      <c r="A16" s="12"/>
      <c r="B16" s="12">
        <v>445</v>
      </c>
      <c r="C16" s="15" t="s">
        <v>145</v>
      </c>
      <c r="D16" s="8">
        <v>159674</v>
      </c>
      <c r="E16" s="9">
        <v>164640</v>
      </c>
      <c r="F16" s="90">
        <v>51800</v>
      </c>
      <c r="G16" s="171">
        <v>52000</v>
      </c>
      <c r="H16" s="171">
        <v>52000</v>
      </c>
    </row>
    <row r="17" spans="1:13" x14ac:dyDescent="0.25">
      <c r="A17" s="14">
        <v>7</v>
      </c>
      <c r="B17" s="14"/>
      <c r="C17" s="24"/>
      <c r="D17" s="8"/>
      <c r="E17" s="9"/>
      <c r="F17" s="79"/>
      <c r="G17" s="97"/>
      <c r="H17" s="97"/>
    </row>
    <row r="18" spans="1:13" x14ac:dyDescent="0.25">
      <c r="A18" s="14"/>
      <c r="B18" s="16">
        <v>11</v>
      </c>
      <c r="C18" s="25" t="s">
        <v>129</v>
      </c>
      <c r="D18" s="8"/>
      <c r="E18" s="9"/>
      <c r="F18" s="96">
        <v>141120</v>
      </c>
      <c r="G18" s="171">
        <v>150000</v>
      </c>
      <c r="H18" s="171">
        <v>150000</v>
      </c>
    </row>
    <row r="19" spans="1:13" x14ac:dyDescent="0.25">
      <c r="A19" s="14"/>
      <c r="B19" s="16">
        <v>71</v>
      </c>
      <c r="C19" s="25" t="s">
        <v>125</v>
      </c>
      <c r="D19" s="8"/>
      <c r="E19" s="9"/>
      <c r="F19" s="96">
        <v>4200</v>
      </c>
      <c r="G19" s="97">
        <v>5000</v>
      </c>
      <c r="H19" s="97">
        <v>5000</v>
      </c>
    </row>
    <row r="20" spans="1:13" x14ac:dyDescent="0.25">
      <c r="A20" s="15"/>
      <c r="B20" s="15"/>
      <c r="C20" s="25"/>
      <c r="D20" s="8"/>
      <c r="E20" s="9"/>
      <c r="F20" s="9"/>
      <c r="G20" s="97"/>
      <c r="H20" s="101"/>
    </row>
    <row r="23" spans="1:13" ht="15.75" x14ac:dyDescent="0.25">
      <c r="A23" s="138" t="s">
        <v>49</v>
      </c>
      <c r="B23" s="151"/>
      <c r="C23" s="151"/>
      <c r="D23" s="151"/>
      <c r="E23" s="151"/>
      <c r="F23" s="151"/>
      <c r="G23" s="151"/>
      <c r="H23" s="151"/>
    </row>
    <row r="24" spans="1:13" ht="18" x14ac:dyDescent="0.25">
      <c r="A24" s="4"/>
      <c r="B24" s="4"/>
      <c r="C24" s="4"/>
      <c r="D24" s="4"/>
      <c r="E24" s="4"/>
      <c r="F24" s="4"/>
      <c r="G24" s="5"/>
      <c r="H24" s="5"/>
    </row>
    <row r="25" spans="1:13" ht="25.5" x14ac:dyDescent="0.25">
      <c r="A25" s="20" t="s">
        <v>5</v>
      </c>
      <c r="B25" s="19" t="s">
        <v>6</v>
      </c>
      <c r="C25" s="19" t="s">
        <v>8</v>
      </c>
      <c r="D25" s="19" t="s">
        <v>81</v>
      </c>
      <c r="E25" s="20" t="s">
        <v>78</v>
      </c>
      <c r="F25" s="20" t="s">
        <v>82</v>
      </c>
      <c r="G25" s="20" t="s">
        <v>39</v>
      </c>
      <c r="H25" s="20" t="s">
        <v>83</v>
      </c>
    </row>
    <row r="26" spans="1:13" x14ac:dyDescent="0.25">
      <c r="A26" s="37"/>
      <c r="B26" s="38"/>
      <c r="C26" s="36" t="s">
        <v>1</v>
      </c>
      <c r="D26" s="123">
        <f>D27</f>
        <v>1758282</v>
      </c>
      <c r="E26" s="126">
        <f>E27</f>
        <v>2164410</v>
      </c>
      <c r="F26" s="130">
        <f>SUM(F27+F31)</f>
        <v>2293594</v>
      </c>
      <c r="G26" s="37">
        <v>2372000</v>
      </c>
      <c r="H26" s="37">
        <v>2372000</v>
      </c>
      <c r="M26" s="129"/>
    </row>
    <row r="27" spans="1:13" ht="15.75" customHeight="1" x14ac:dyDescent="0.25">
      <c r="A27" s="11">
        <v>3</v>
      </c>
      <c r="B27" s="11"/>
      <c r="C27" s="11" t="s">
        <v>9</v>
      </c>
      <c r="D27" s="124">
        <f>SUM(D28:D30)</f>
        <v>1758282</v>
      </c>
      <c r="E27" s="93">
        <f>SUM(E28:E30)</f>
        <v>2164410</v>
      </c>
      <c r="F27" s="9">
        <v>2253594</v>
      </c>
      <c r="G27" s="37">
        <v>2372000</v>
      </c>
      <c r="H27" s="37">
        <v>2372000</v>
      </c>
    </row>
    <row r="28" spans="1:13" ht="15.75" customHeight="1" x14ac:dyDescent="0.25">
      <c r="A28" s="11"/>
      <c r="B28" s="15">
        <v>31</v>
      </c>
      <c r="C28" s="15" t="s">
        <v>10</v>
      </c>
      <c r="D28" s="124">
        <v>1417053</v>
      </c>
      <c r="E28" s="93">
        <v>1857100</v>
      </c>
      <c r="F28" s="9">
        <v>1895000</v>
      </c>
      <c r="G28" s="93">
        <v>2012000</v>
      </c>
      <c r="H28" s="93">
        <v>2012000</v>
      </c>
      <c r="K28" s="129"/>
    </row>
    <row r="29" spans="1:13" x14ac:dyDescent="0.25">
      <c r="A29" s="12"/>
      <c r="B29" s="12">
        <v>32</v>
      </c>
      <c r="C29" s="12" t="s">
        <v>25</v>
      </c>
      <c r="D29" s="124">
        <v>326989</v>
      </c>
      <c r="E29" s="93">
        <v>298170</v>
      </c>
      <c r="F29" s="9">
        <v>340444</v>
      </c>
      <c r="G29" s="93">
        <v>359860</v>
      </c>
      <c r="H29" s="93">
        <v>359860</v>
      </c>
    </row>
    <row r="30" spans="1:13" x14ac:dyDescent="0.25">
      <c r="A30" s="12"/>
      <c r="B30" s="26" t="s">
        <v>36</v>
      </c>
      <c r="C30" s="13" t="s">
        <v>144</v>
      </c>
      <c r="D30" s="124">
        <v>14240</v>
      </c>
      <c r="E30" s="93">
        <v>9140</v>
      </c>
      <c r="F30" s="9">
        <v>150</v>
      </c>
      <c r="G30" s="93">
        <v>140</v>
      </c>
      <c r="H30" s="93">
        <v>140</v>
      </c>
      <c r="L30" s="129"/>
    </row>
    <row r="31" spans="1:13" ht="25.5" x14ac:dyDescent="0.25">
      <c r="A31" s="14">
        <v>4</v>
      </c>
      <c r="B31" s="14"/>
      <c r="C31" s="24" t="s">
        <v>11</v>
      </c>
      <c r="D31" s="125">
        <v>23819.15</v>
      </c>
      <c r="E31" s="127">
        <v>40240</v>
      </c>
      <c r="F31" s="79">
        <v>40000</v>
      </c>
      <c r="G31" s="79">
        <v>40000</v>
      </c>
      <c r="H31" s="79">
        <v>40000</v>
      </c>
    </row>
    <row r="32" spans="1:13" ht="38.25" x14ac:dyDescent="0.25">
      <c r="A32" s="15"/>
      <c r="B32" s="15">
        <v>41</v>
      </c>
      <c r="C32" s="25" t="s">
        <v>12</v>
      </c>
      <c r="D32" s="124">
        <v>23819.15</v>
      </c>
      <c r="E32" s="93">
        <v>40240</v>
      </c>
      <c r="F32" s="9">
        <v>40000</v>
      </c>
      <c r="G32" s="9">
        <v>40000</v>
      </c>
      <c r="H32" s="9">
        <v>40000</v>
      </c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opLeftCell="A7" workbookViewId="0">
      <selection activeCell="B9" sqref="B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8" t="s">
        <v>76</v>
      </c>
      <c r="B1" s="138"/>
      <c r="C1" s="138"/>
      <c r="D1" s="138"/>
      <c r="E1" s="138"/>
      <c r="F1" s="13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8" t="s">
        <v>22</v>
      </c>
      <c r="B3" s="138"/>
      <c r="C3" s="138"/>
      <c r="D3" s="138"/>
      <c r="E3" s="138"/>
      <c r="F3" s="138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38" t="s">
        <v>4</v>
      </c>
      <c r="B5" s="138"/>
      <c r="C5" s="138"/>
      <c r="D5" s="138"/>
      <c r="E5" s="138"/>
      <c r="F5" s="138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38" t="s">
        <v>50</v>
      </c>
      <c r="B7" s="138"/>
      <c r="C7" s="138"/>
      <c r="D7" s="138"/>
      <c r="E7" s="138"/>
      <c r="F7" s="13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52</v>
      </c>
      <c r="B9" s="19" t="s">
        <v>81</v>
      </c>
      <c r="C9" s="20" t="s">
        <v>78</v>
      </c>
      <c r="D9" s="20" t="s">
        <v>82</v>
      </c>
      <c r="E9" s="20" t="s">
        <v>39</v>
      </c>
      <c r="F9" s="20" t="s">
        <v>83</v>
      </c>
    </row>
    <row r="10" spans="1:6" x14ac:dyDescent="0.25">
      <c r="A10" s="39" t="s">
        <v>0</v>
      </c>
      <c r="B10" s="38"/>
      <c r="C10" s="37"/>
      <c r="D10" s="37"/>
      <c r="E10" s="37"/>
      <c r="F10" s="37"/>
    </row>
    <row r="11" spans="1:6" x14ac:dyDescent="0.25">
      <c r="A11" s="24" t="s">
        <v>57</v>
      </c>
      <c r="B11" s="37"/>
      <c r="C11" s="37"/>
      <c r="D11" s="37"/>
      <c r="E11" s="37"/>
      <c r="F11" s="37"/>
    </row>
    <row r="12" spans="1:6" x14ac:dyDescent="0.25">
      <c r="A12" s="13" t="s">
        <v>58</v>
      </c>
      <c r="B12" s="9"/>
      <c r="C12" s="9"/>
      <c r="D12" s="9"/>
      <c r="E12" s="9"/>
      <c r="F12" s="9"/>
    </row>
    <row r="13" spans="1:6" x14ac:dyDescent="0.25">
      <c r="A13" s="12" t="s">
        <v>36</v>
      </c>
      <c r="B13" s="9"/>
      <c r="C13" s="9"/>
      <c r="D13" s="9"/>
      <c r="E13" s="9"/>
      <c r="F13" s="9"/>
    </row>
    <row r="14" spans="1:6" ht="25.5" x14ac:dyDescent="0.25">
      <c r="A14" s="11" t="s">
        <v>55</v>
      </c>
      <c r="B14" s="8"/>
      <c r="C14" s="9"/>
      <c r="D14" s="9"/>
      <c r="E14" s="9"/>
      <c r="F14" s="9"/>
    </row>
    <row r="15" spans="1:6" ht="25.5" x14ac:dyDescent="0.25">
      <c r="A15" s="17" t="s">
        <v>56</v>
      </c>
      <c r="B15" s="8"/>
      <c r="C15" s="9"/>
      <c r="D15" s="9"/>
      <c r="E15" s="9"/>
      <c r="F15" s="9"/>
    </row>
    <row r="16" spans="1:6" x14ac:dyDescent="0.25">
      <c r="A16" s="39" t="s">
        <v>53</v>
      </c>
      <c r="B16" s="8"/>
      <c r="C16" s="9"/>
      <c r="D16" s="9"/>
      <c r="E16" s="9"/>
      <c r="F16" s="10"/>
    </row>
    <row r="17" spans="1:6" x14ac:dyDescent="0.25">
      <c r="A17" s="13" t="s">
        <v>54</v>
      </c>
      <c r="B17" s="8"/>
      <c r="C17" s="9"/>
      <c r="D17" s="9"/>
      <c r="E17" s="9"/>
      <c r="F17" s="10"/>
    </row>
    <row r="20" spans="1:6" ht="15.75" customHeight="1" x14ac:dyDescent="0.25">
      <c r="A20" s="138" t="s">
        <v>51</v>
      </c>
      <c r="B20" s="138"/>
      <c r="C20" s="138"/>
      <c r="D20" s="138"/>
      <c r="E20" s="138"/>
      <c r="F20" s="138"/>
    </row>
    <row r="21" spans="1:6" ht="18" x14ac:dyDescent="0.25">
      <c r="A21" s="4"/>
      <c r="B21" s="4"/>
      <c r="C21" s="4"/>
      <c r="D21" s="4"/>
      <c r="E21" s="5"/>
      <c r="F21" s="5"/>
    </row>
    <row r="22" spans="1:6" ht="25.5" x14ac:dyDescent="0.25">
      <c r="A22" s="20" t="s">
        <v>52</v>
      </c>
      <c r="B22" s="19" t="s">
        <v>81</v>
      </c>
      <c r="C22" s="20" t="s">
        <v>78</v>
      </c>
      <c r="D22" s="20" t="s">
        <v>82</v>
      </c>
      <c r="E22" s="20" t="s">
        <v>39</v>
      </c>
      <c r="F22" s="20" t="s">
        <v>83</v>
      </c>
    </row>
    <row r="23" spans="1:6" x14ac:dyDescent="0.25">
      <c r="A23" s="39" t="s">
        <v>1</v>
      </c>
      <c r="B23" s="38"/>
      <c r="C23" s="37"/>
      <c r="D23" s="37"/>
      <c r="E23" s="37"/>
      <c r="F23" s="37"/>
    </row>
    <row r="24" spans="1:6" ht="15.75" customHeight="1" x14ac:dyDescent="0.25">
      <c r="A24" s="24" t="s">
        <v>57</v>
      </c>
      <c r="B24" s="8"/>
      <c r="C24" s="9"/>
      <c r="D24" s="9"/>
      <c r="E24" s="9"/>
      <c r="F24" s="9"/>
    </row>
    <row r="25" spans="1:6" x14ac:dyDescent="0.25">
      <c r="A25" s="13" t="s">
        <v>58</v>
      </c>
      <c r="B25" s="8"/>
      <c r="C25" s="9"/>
      <c r="D25" s="9"/>
      <c r="E25" s="9"/>
      <c r="F25" s="9"/>
    </row>
    <row r="26" spans="1:6" x14ac:dyDescent="0.25">
      <c r="A26" s="12" t="s">
        <v>36</v>
      </c>
      <c r="B26" s="8"/>
      <c r="C26" s="9"/>
      <c r="D26" s="9"/>
      <c r="E26" s="9"/>
      <c r="F26" s="9"/>
    </row>
    <row r="27" spans="1:6" x14ac:dyDescent="0.25">
      <c r="A27" s="24" t="s">
        <v>59</v>
      </c>
      <c r="B27" s="8"/>
      <c r="C27" s="9"/>
      <c r="D27" s="9"/>
      <c r="E27" s="9"/>
      <c r="F27" s="9"/>
    </row>
    <row r="28" spans="1:6" x14ac:dyDescent="0.25">
      <c r="A28" s="13" t="s">
        <v>60</v>
      </c>
      <c r="B28" s="8"/>
      <c r="C28" s="9"/>
      <c r="D28" s="9"/>
      <c r="E28" s="9"/>
      <c r="F28" s="10"/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A9" sqref="A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8" t="s">
        <v>76</v>
      </c>
      <c r="B1" s="138"/>
      <c r="C1" s="138"/>
      <c r="D1" s="138"/>
      <c r="E1" s="138"/>
      <c r="F1" s="13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38" t="s">
        <v>22</v>
      </c>
      <c r="B3" s="138"/>
      <c r="C3" s="138"/>
      <c r="D3" s="138"/>
      <c r="E3" s="142"/>
      <c r="F3" s="14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8" t="s">
        <v>4</v>
      </c>
      <c r="B5" s="139"/>
      <c r="C5" s="139"/>
      <c r="D5" s="139"/>
      <c r="E5" s="139"/>
      <c r="F5" s="13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38" t="s">
        <v>13</v>
      </c>
      <c r="B7" s="151"/>
      <c r="C7" s="151"/>
      <c r="D7" s="151"/>
      <c r="E7" s="151"/>
      <c r="F7" s="151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52</v>
      </c>
      <c r="B9" s="19" t="s">
        <v>81</v>
      </c>
      <c r="C9" s="20" t="s">
        <v>78</v>
      </c>
      <c r="D9" s="20" t="s">
        <v>82</v>
      </c>
      <c r="E9" s="20" t="s">
        <v>39</v>
      </c>
      <c r="F9" s="20" t="s">
        <v>83</v>
      </c>
    </row>
    <row r="10" spans="1:6" ht="15.75" customHeight="1" x14ac:dyDescent="0.25">
      <c r="A10" s="11" t="s">
        <v>14</v>
      </c>
      <c r="B10" s="8"/>
      <c r="C10" s="9"/>
      <c r="D10" s="9"/>
      <c r="E10" s="9"/>
      <c r="F10" s="9"/>
    </row>
    <row r="11" spans="1:6" ht="15.75" customHeight="1" x14ac:dyDescent="0.25">
      <c r="A11" s="11" t="s">
        <v>15</v>
      </c>
      <c r="B11" s="8"/>
      <c r="C11" s="9"/>
      <c r="D11" s="9"/>
      <c r="E11" s="9"/>
      <c r="F11" s="9"/>
    </row>
    <row r="12" spans="1:6" ht="25.5" x14ac:dyDescent="0.25">
      <c r="A12" s="17" t="s">
        <v>16</v>
      </c>
      <c r="B12" s="8"/>
      <c r="C12" s="9"/>
      <c r="D12" s="9"/>
      <c r="E12" s="9"/>
      <c r="F12" s="9"/>
    </row>
    <row r="13" spans="1:6" x14ac:dyDescent="0.25">
      <c r="A13" s="16" t="s">
        <v>17</v>
      </c>
      <c r="B13" s="8"/>
      <c r="C13" s="9"/>
      <c r="D13" s="9"/>
      <c r="E13" s="9"/>
      <c r="F13" s="9"/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8" t="s">
        <v>19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C7" sqref="C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8" t="s">
        <v>76</v>
      </c>
      <c r="B1" s="138"/>
      <c r="C1" s="138"/>
      <c r="D1" s="138"/>
      <c r="E1" s="138"/>
      <c r="F1" s="138"/>
      <c r="G1" s="138"/>
      <c r="H1" s="13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8" t="s">
        <v>22</v>
      </c>
      <c r="B3" s="138"/>
      <c r="C3" s="138"/>
      <c r="D3" s="138"/>
      <c r="E3" s="138"/>
      <c r="F3" s="138"/>
      <c r="G3" s="138"/>
      <c r="H3" s="13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8" t="s">
        <v>61</v>
      </c>
      <c r="B5" s="138"/>
      <c r="C5" s="138"/>
      <c r="D5" s="138"/>
      <c r="E5" s="138"/>
      <c r="F5" s="138"/>
      <c r="G5" s="138"/>
      <c r="H5" s="13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38</v>
      </c>
      <c r="D7" s="19" t="s">
        <v>81</v>
      </c>
      <c r="E7" s="20" t="s">
        <v>78</v>
      </c>
      <c r="F7" s="20" t="s">
        <v>82</v>
      </c>
      <c r="G7" s="20" t="s">
        <v>39</v>
      </c>
      <c r="H7" s="20" t="s">
        <v>83</v>
      </c>
    </row>
    <row r="8" spans="1:8" x14ac:dyDescent="0.25">
      <c r="A8" s="37"/>
      <c r="B8" s="38"/>
      <c r="C8" s="36" t="s">
        <v>63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26</v>
      </c>
      <c r="D10" s="8"/>
      <c r="E10" s="9"/>
      <c r="F10" s="9"/>
      <c r="G10" s="9"/>
      <c r="H10" s="9"/>
    </row>
    <row r="11" spans="1:8" x14ac:dyDescent="0.25">
      <c r="A11" s="11"/>
      <c r="B11" s="15"/>
      <c r="C11" s="40"/>
      <c r="D11" s="8"/>
      <c r="E11" s="9"/>
      <c r="F11" s="9"/>
      <c r="G11" s="9"/>
      <c r="H11" s="9"/>
    </row>
    <row r="12" spans="1:8" x14ac:dyDescent="0.25">
      <c r="A12" s="11"/>
      <c r="B12" s="15"/>
      <c r="C12" s="36" t="s">
        <v>66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21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A7" sqref="A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8" t="s">
        <v>76</v>
      </c>
      <c r="B1" s="138"/>
      <c r="C1" s="138"/>
      <c r="D1" s="138"/>
      <c r="E1" s="138"/>
      <c r="F1" s="13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8" t="s">
        <v>22</v>
      </c>
      <c r="B3" s="138"/>
      <c r="C3" s="138"/>
      <c r="D3" s="138"/>
      <c r="E3" s="138"/>
      <c r="F3" s="13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8" t="s">
        <v>62</v>
      </c>
      <c r="B5" s="138"/>
      <c r="C5" s="138"/>
      <c r="D5" s="138"/>
      <c r="E5" s="138"/>
      <c r="F5" s="138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52</v>
      </c>
      <c r="B7" s="19" t="s">
        <v>81</v>
      </c>
      <c r="C7" s="20" t="s">
        <v>78</v>
      </c>
      <c r="D7" s="20" t="s">
        <v>82</v>
      </c>
      <c r="E7" s="20" t="s">
        <v>39</v>
      </c>
      <c r="F7" s="20" t="s">
        <v>83</v>
      </c>
    </row>
    <row r="8" spans="1:6" x14ac:dyDescent="0.25">
      <c r="A8" s="11" t="s">
        <v>63</v>
      </c>
      <c r="B8" s="8"/>
      <c r="C8" s="9"/>
      <c r="D8" s="9"/>
      <c r="E8" s="9"/>
      <c r="F8" s="9"/>
    </row>
    <row r="9" spans="1:6" ht="25.5" x14ac:dyDescent="0.25">
      <c r="A9" s="11" t="s">
        <v>64</v>
      </c>
      <c r="B9" s="8"/>
      <c r="C9" s="9"/>
      <c r="D9" s="9"/>
      <c r="E9" s="9"/>
      <c r="F9" s="9"/>
    </row>
    <row r="10" spans="1:6" ht="25.5" x14ac:dyDescent="0.25">
      <c r="A10" s="17" t="s">
        <v>65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66</v>
      </c>
      <c r="B12" s="8"/>
      <c r="C12" s="9"/>
      <c r="D12" s="9"/>
      <c r="E12" s="9"/>
      <c r="F12" s="9"/>
    </row>
    <row r="13" spans="1:6" x14ac:dyDescent="0.25">
      <c r="A13" s="24" t="s">
        <v>57</v>
      </c>
      <c r="B13" s="8"/>
      <c r="C13" s="9"/>
      <c r="D13" s="9"/>
      <c r="E13" s="9"/>
      <c r="F13" s="9"/>
    </row>
    <row r="14" spans="1:6" x14ac:dyDescent="0.25">
      <c r="A14" s="13" t="s">
        <v>58</v>
      </c>
      <c r="B14" s="8"/>
      <c r="C14" s="9"/>
      <c r="D14" s="9"/>
      <c r="E14" s="9"/>
      <c r="F14" s="10"/>
    </row>
    <row r="15" spans="1:6" x14ac:dyDescent="0.25">
      <c r="A15" s="24" t="s">
        <v>59</v>
      </c>
      <c r="B15" s="8"/>
      <c r="C15" s="9"/>
      <c r="D15" s="9"/>
      <c r="E15" s="9"/>
      <c r="F15" s="10"/>
    </row>
    <row r="16" spans="1:6" x14ac:dyDescent="0.25">
      <c r="A16" s="13" t="s">
        <v>60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81"/>
  <sheetViews>
    <sheetView topLeftCell="A34" workbookViewId="0">
      <selection activeCell="K52" sqref="K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28515625" customWidth="1"/>
    <col min="4" max="4" width="30" customWidth="1"/>
    <col min="5" max="5" width="20.7109375" customWidth="1"/>
    <col min="6" max="6" width="21.42578125" customWidth="1"/>
    <col min="7" max="7" width="25.28515625" customWidth="1"/>
    <col min="8" max="8" width="19.7109375" customWidth="1"/>
    <col min="9" max="9" width="14" customWidth="1"/>
    <col min="10" max="10" width="16.5703125" customWidth="1"/>
    <col min="11" max="11" width="15" customWidth="1"/>
    <col min="12" max="12" width="18.5703125" customWidth="1"/>
    <col min="13" max="13" width="17.5703125" customWidth="1"/>
    <col min="14" max="16" width="14.7109375" bestFit="1" customWidth="1"/>
  </cols>
  <sheetData>
    <row r="1" spans="1:13" ht="42" customHeight="1" x14ac:dyDescent="0.25">
      <c r="A1" s="156" t="s">
        <v>23</v>
      </c>
      <c r="B1" s="157"/>
      <c r="C1" s="158"/>
      <c r="D1" s="19" t="s">
        <v>24</v>
      </c>
      <c r="E1" s="111" t="s">
        <v>81</v>
      </c>
      <c r="F1" s="110" t="s">
        <v>140</v>
      </c>
      <c r="G1" s="20"/>
      <c r="H1" s="20"/>
      <c r="I1" s="20"/>
      <c r="J1" s="120" t="s">
        <v>82</v>
      </c>
      <c r="K1" s="68"/>
      <c r="L1" s="68"/>
      <c r="M1" s="68"/>
    </row>
    <row r="2" spans="1:13" ht="15" customHeight="1" x14ac:dyDescent="0.25">
      <c r="A2" s="159" t="s">
        <v>28</v>
      </c>
      <c r="B2" s="160"/>
      <c r="C2" s="161"/>
      <c r="D2" s="61" t="s">
        <v>29</v>
      </c>
      <c r="E2" s="8"/>
      <c r="F2" s="9"/>
      <c r="G2" s="9"/>
      <c r="H2" s="9"/>
      <c r="I2" s="9"/>
      <c r="J2" s="9"/>
      <c r="K2" s="68"/>
      <c r="L2" s="68"/>
      <c r="M2" s="68"/>
    </row>
    <row r="3" spans="1:13" ht="18" customHeight="1" x14ac:dyDescent="0.25">
      <c r="A3" s="159" t="s">
        <v>30</v>
      </c>
      <c r="B3" s="160"/>
      <c r="C3" s="161"/>
      <c r="D3" s="61" t="s">
        <v>31</v>
      </c>
      <c r="E3" s="8"/>
      <c r="F3" s="9"/>
      <c r="G3" s="93"/>
      <c r="H3" s="93"/>
      <c r="I3" s="93"/>
      <c r="J3" s="93"/>
      <c r="K3" s="102"/>
      <c r="L3" s="102"/>
      <c r="M3" s="102"/>
    </row>
    <row r="4" spans="1:13" x14ac:dyDescent="0.25">
      <c r="A4" s="59"/>
      <c r="B4" s="60"/>
      <c r="C4" s="61"/>
      <c r="D4" s="61"/>
      <c r="E4" s="8"/>
      <c r="F4" s="9"/>
      <c r="G4" s="94"/>
      <c r="H4" s="94"/>
      <c r="I4" s="9"/>
      <c r="J4" s="9"/>
      <c r="K4" s="68"/>
      <c r="L4" s="68"/>
      <c r="M4" s="68"/>
    </row>
    <row r="5" spans="1:13" ht="38.25" x14ac:dyDescent="0.25">
      <c r="A5" s="165" t="s">
        <v>32</v>
      </c>
      <c r="B5" s="166"/>
      <c r="C5" s="167"/>
      <c r="D5" s="62" t="s">
        <v>33</v>
      </c>
      <c r="E5" s="8"/>
      <c r="F5" s="73"/>
      <c r="G5" s="107" t="s">
        <v>141</v>
      </c>
      <c r="H5" s="108" t="s">
        <v>84</v>
      </c>
      <c r="I5" s="109" t="s">
        <v>85</v>
      </c>
      <c r="J5" s="109" t="s">
        <v>86</v>
      </c>
      <c r="K5" s="109" t="s">
        <v>87</v>
      </c>
      <c r="L5" s="109" t="s">
        <v>88</v>
      </c>
      <c r="M5" s="109" t="s">
        <v>89</v>
      </c>
    </row>
    <row r="6" spans="1:13" x14ac:dyDescent="0.25">
      <c r="A6" s="159">
        <v>3</v>
      </c>
      <c r="B6" s="160"/>
      <c r="C6" s="161"/>
      <c r="D6" s="61" t="s">
        <v>90</v>
      </c>
      <c r="E6" s="112">
        <v>1782100</v>
      </c>
      <c r="F6" s="118">
        <v>2204650</v>
      </c>
      <c r="G6" s="121">
        <f>SUM(H6:M6)</f>
        <v>2293594</v>
      </c>
      <c r="H6" s="96">
        <f>SUM(H12+H38+H40)</f>
        <v>85660</v>
      </c>
      <c r="I6" s="96">
        <v>4200</v>
      </c>
      <c r="J6" s="100">
        <v>51800</v>
      </c>
      <c r="K6" s="103">
        <f>SUM(K7+K12)</f>
        <v>87432</v>
      </c>
      <c r="L6" s="103">
        <f>SUM(L7+L12+L39+L40)</f>
        <v>1923382</v>
      </c>
      <c r="M6" s="103">
        <f>SUM(M7+M12)</f>
        <v>141120</v>
      </c>
    </row>
    <row r="7" spans="1:13" ht="15" customHeight="1" x14ac:dyDescent="0.25">
      <c r="A7" s="162">
        <v>31</v>
      </c>
      <c r="B7" s="163"/>
      <c r="C7" s="164"/>
      <c r="D7" s="61" t="s">
        <v>10</v>
      </c>
      <c r="E7" s="112">
        <f>SUM(E8:E11)</f>
        <v>1417053</v>
      </c>
      <c r="F7" s="118">
        <f>SUM(F8:F11)</f>
        <v>1857100</v>
      </c>
      <c r="G7" s="121">
        <f>SUM(K7:M7)</f>
        <v>1913000</v>
      </c>
      <c r="H7" s="9"/>
      <c r="I7" s="9"/>
      <c r="J7" s="10"/>
      <c r="K7" s="103">
        <f>SUM(K8:K11)</f>
        <v>52090</v>
      </c>
      <c r="L7" s="103">
        <f>SUM(L8:L10)</f>
        <v>1724192</v>
      </c>
      <c r="M7" s="103">
        <f>SUM(M8:M10)</f>
        <v>136718</v>
      </c>
    </row>
    <row r="8" spans="1:13" ht="15" customHeight="1" x14ac:dyDescent="0.25">
      <c r="A8" s="66">
        <v>3111</v>
      </c>
      <c r="B8" s="69"/>
      <c r="C8" s="65"/>
      <c r="D8" s="65" t="s">
        <v>91</v>
      </c>
      <c r="E8" s="113">
        <v>1161507</v>
      </c>
      <c r="F8" s="119">
        <v>1531000</v>
      </c>
      <c r="G8" s="122">
        <f>SUM(K8:M8)</f>
        <v>1562000</v>
      </c>
      <c r="H8" s="9"/>
      <c r="I8" s="9"/>
      <c r="J8" s="10"/>
      <c r="K8" s="104">
        <v>41672</v>
      </c>
      <c r="L8" s="98">
        <v>1407354</v>
      </c>
      <c r="M8" s="105">
        <v>112974</v>
      </c>
    </row>
    <row r="9" spans="1:13" ht="15" customHeight="1" x14ac:dyDescent="0.25">
      <c r="A9" s="66">
        <v>3121</v>
      </c>
      <c r="B9" s="69"/>
      <c r="C9" s="65"/>
      <c r="D9" s="65" t="s">
        <v>92</v>
      </c>
      <c r="E9" s="113">
        <v>62615</v>
      </c>
      <c r="F9" s="119">
        <v>75500</v>
      </c>
      <c r="G9" s="122">
        <f>SUM(K9:M9)</f>
        <v>73000</v>
      </c>
      <c r="H9" s="9"/>
      <c r="I9" s="9"/>
      <c r="J9" s="10"/>
      <c r="K9" s="104">
        <v>3473</v>
      </c>
      <c r="L9" s="98">
        <v>65612</v>
      </c>
      <c r="M9" s="105">
        <v>3915</v>
      </c>
    </row>
    <row r="10" spans="1:13" x14ac:dyDescent="0.25">
      <c r="A10" s="66">
        <v>3132</v>
      </c>
      <c r="B10" s="69"/>
      <c r="C10" s="65"/>
      <c r="D10" s="65" t="s">
        <v>93</v>
      </c>
      <c r="E10" s="113">
        <v>192606</v>
      </c>
      <c r="F10" s="119">
        <v>250600</v>
      </c>
      <c r="G10" s="122">
        <f>SUM(K10:M10)</f>
        <v>278000</v>
      </c>
      <c r="H10" s="9"/>
      <c r="I10" s="9"/>
      <c r="J10" s="10"/>
      <c r="K10" s="104">
        <v>6945</v>
      </c>
      <c r="L10" s="98">
        <v>251226</v>
      </c>
      <c r="M10" s="105">
        <v>19829</v>
      </c>
    </row>
    <row r="11" spans="1:13" x14ac:dyDescent="0.25">
      <c r="A11" s="66">
        <v>3133</v>
      </c>
      <c r="B11" s="69"/>
      <c r="C11" s="65"/>
      <c r="D11" s="65" t="s">
        <v>94</v>
      </c>
      <c r="E11" s="113">
        <v>325</v>
      </c>
      <c r="F11" s="119"/>
      <c r="G11" s="122"/>
      <c r="H11" s="9"/>
      <c r="I11" s="9"/>
      <c r="J11" s="10"/>
      <c r="K11" s="102"/>
      <c r="L11" s="106"/>
      <c r="M11" s="98"/>
    </row>
    <row r="12" spans="1:13" x14ac:dyDescent="0.25">
      <c r="A12" s="162">
        <v>32</v>
      </c>
      <c r="B12" s="163"/>
      <c r="C12" s="164"/>
      <c r="D12" s="61" t="s">
        <v>25</v>
      </c>
      <c r="E12" s="112">
        <f>SUM(E13:E37)</f>
        <v>326989</v>
      </c>
      <c r="F12" s="118">
        <f>SUM(F13:F37)</f>
        <v>298170</v>
      </c>
      <c r="G12" s="121">
        <f>SUM(H12:M12)</f>
        <v>331444</v>
      </c>
      <c r="H12" s="96">
        <f>SUM(H13:H36)</f>
        <v>84850</v>
      </c>
      <c r="I12" s="96">
        <f>SUM(I13:I36)</f>
        <v>4200</v>
      </c>
      <c r="J12" s="100">
        <f>SUM(J13:J36)</f>
        <v>51800</v>
      </c>
      <c r="K12" s="103">
        <f>SUM(K13:K38)</f>
        <v>35342</v>
      </c>
      <c r="L12" s="103">
        <f>SUM(L13:L37)</f>
        <v>150850</v>
      </c>
      <c r="M12" s="103">
        <f>SUM(M13:M42)</f>
        <v>4402</v>
      </c>
    </row>
    <row r="13" spans="1:13" ht="15" customHeight="1" x14ac:dyDescent="0.25">
      <c r="A13" s="66">
        <v>3211</v>
      </c>
      <c r="B13" s="64"/>
      <c r="C13" s="65"/>
      <c r="D13" s="65" t="s">
        <v>95</v>
      </c>
      <c r="E13" s="113">
        <v>4531</v>
      </c>
      <c r="F13" s="119">
        <v>3900</v>
      </c>
      <c r="G13" s="122">
        <f>SUM(H13:M13)</f>
        <v>13700</v>
      </c>
      <c r="H13" s="97">
        <v>3500</v>
      </c>
      <c r="I13" s="97">
        <v>200</v>
      </c>
      <c r="J13" s="10"/>
      <c r="K13" s="98">
        <v>10000</v>
      </c>
      <c r="L13" s="98"/>
      <c r="M13" s="98"/>
    </row>
    <row r="14" spans="1:13" ht="14.25" customHeight="1" x14ac:dyDescent="0.25">
      <c r="A14" s="66">
        <v>3212</v>
      </c>
      <c r="B14" s="64"/>
      <c r="C14" s="65"/>
      <c r="D14" s="65" t="s">
        <v>96</v>
      </c>
      <c r="E14" s="113">
        <v>32091</v>
      </c>
      <c r="F14" s="119">
        <v>41800</v>
      </c>
      <c r="G14" s="122">
        <f t="shared" ref="G14:G37" si="0">SUM(H14:M14)</f>
        <v>36200</v>
      </c>
      <c r="H14" s="97"/>
      <c r="I14" s="9"/>
      <c r="J14" s="10"/>
      <c r="K14" s="105">
        <v>1528</v>
      </c>
      <c r="L14" s="98">
        <v>30270</v>
      </c>
      <c r="M14" s="105">
        <v>4402</v>
      </c>
    </row>
    <row r="15" spans="1:13" ht="15" customHeight="1" x14ac:dyDescent="0.25">
      <c r="A15" s="66">
        <v>3213</v>
      </c>
      <c r="B15" s="64"/>
      <c r="C15" s="65"/>
      <c r="D15" s="65" t="s">
        <v>97</v>
      </c>
      <c r="E15" s="113">
        <v>405</v>
      </c>
      <c r="F15" s="119">
        <v>400</v>
      </c>
      <c r="G15" s="122">
        <f t="shared" si="0"/>
        <v>11214</v>
      </c>
      <c r="H15" s="97">
        <v>400</v>
      </c>
      <c r="I15" s="9"/>
      <c r="J15" s="10"/>
      <c r="K15" s="98">
        <v>10814</v>
      </c>
      <c r="L15" s="98"/>
      <c r="M15" s="68"/>
    </row>
    <row r="16" spans="1:13" x14ac:dyDescent="0.25">
      <c r="A16" s="66">
        <v>3221</v>
      </c>
      <c r="B16" s="69"/>
      <c r="C16" s="70"/>
      <c r="D16" s="65" t="s">
        <v>98</v>
      </c>
      <c r="E16" s="113">
        <v>5988</v>
      </c>
      <c r="F16" s="119">
        <v>6000</v>
      </c>
      <c r="G16" s="122">
        <f t="shared" si="0"/>
        <v>7000</v>
      </c>
      <c r="H16" s="97">
        <v>6000</v>
      </c>
      <c r="I16" s="9"/>
      <c r="J16" s="10"/>
      <c r="K16" s="98">
        <v>1000</v>
      </c>
      <c r="L16" s="98"/>
      <c r="M16" s="68"/>
    </row>
    <row r="17" spans="1:16" x14ac:dyDescent="0.25">
      <c r="A17" s="66">
        <v>3222</v>
      </c>
      <c r="B17" s="69"/>
      <c r="C17" s="70"/>
      <c r="D17" s="65" t="s">
        <v>99</v>
      </c>
      <c r="E17" s="113">
        <v>6912</v>
      </c>
      <c r="F17" s="119">
        <v>7500</v>
      </c>
      <c r="G17" s="122">
        <f t="shared" si="0"/>
        <v>7500</v>
      </c>
      <c r="H17" s="97"/>
      <c r="I17" s="9"/>
      <c r="J17" s="10"/>
      <c r="K17" s="98">
        <v>7000</v>
      </c>
      <c r="L17" s="98">
        <v>500</v>
      </c>
      <c r="M17" s="68"/>
    </row>
    <row r="18" spans="1:16" ht="15" customHeight="1" x14ac:dyDescent="0.25">
      <c r="A18" s="66">
        <v>3223</v>
      </c>
      <c r="B18" s="69"/>
      <c r="C18" s="70"/>
      <c r="D18" s="65" t="s">
        <v>100</v>
      </c>
      <c r="E18" s="113">
        <v>51107</v>
      </c>
      <c r="F18" s="119">
        <v>36000</v>
      </c>
      <c r="G18" s="122">
        <f t="shared" si="0"/>
        <v>36000</v>
      </c>
      <c r="H18" s="97">
        <v>36000</v>
      </c>
      <c r="I18" s="9"/>
      <c r="J18" s="10"/>
      <c r="K18" s="98"/>
      <c r="L18" s="98"/>
      <c r="M18" s="68"/>
    </row>
    <row r="19" spans="1:16" x14ac:dyDescent="0.25">
      <c r="A19" s="66">
        <v>3224</v>
      </c>
      <c r="B19" s="69"/>
      <c r="C19" s="70"/>
      <c r="D19" s="65" t="s">
        <v>101</v>
      </c>
      <c r="E19" s="113">
        <v>5363</v>
      </c>
      <c r="F19" s="119">
        <v>4000</v>
      </c>
      <c r="G19" s="122">
        <f t="shared" si="0"/>
        <v>4500</v>
      </c>
      <c r="H19" s="97">
        <v>4500</v>
      </c>
      <c r="I19" s="9"/>
      <c r="J19" s="10"/>
      <c r="K19" s="98"/>
      <c r="L19" s="98"/>
      <c r="M19" s="68"/>
    </row>
    <row r="20" spans="1:16" x14ac:dyDescent="0.25">
      <c r="A20" s="66">
        <v>3225</v>
      </c>
      <c r="B20" s="69"/>
      <c r="C20" s="70"/>
      <c r="D20" s="65" t="s">
        <v>102</v>
      </c>
      <c r="E20" s="113">
        <v>462</v>
      </c>
      <c r="F20" s="119">
        <v>460</v>
      </c>
      <c r="G20" s="122">
        <f t="shared" si="0"/>
        <v>400</v>
      </c>
      <c r="H20" s="97">
        <v>400</v>
      </c>
      <c r="I20" s="9"/>
      <c r="J20" s="10"/>
      <c r="K20" s="98"/>
      <c r="L20" s="98"/>
      <c r="M20" s="68"/>
      <c r="P20" s="99"/>
    </row>
    <row r="21" spans="1:16" ht="25.5" x14ac:dyDescent="0.25">
      <c r="A21" s="66">
        <v>3227</v>
      </c>
      <c r="B21" s="69"/>
      <c r="C21" s="70"/>
      <c r="D21" s="65" t="s">
        <v>103</v>
      </c>
      <c r="E21" s="113">
        <v>465</v>
      </c>
      <c r="F21" s="119">
        <v>400</v>
      </c>
      <c r="G21" s="122">
        <f t="shared" si="0"/>
        <v>400</v>
      </c>
      <c r="H21" s="97">
        <v>400</v>
      </c>
      <c r="I21" s="9"/>
      <c r="J21" s="10"/>
      <c r="K21" s="98"/>
      <c r="L21" s="98"/>
      <c r="M21" s="68"/>
      <c r="O21" s="99"/>
    </row>
    <row r="22" spans="1:16" x14ac:dyDescent="0.25">
      <c r="A22" s="66">
        <v>3231</v>
      </c>
      <c r="B22" s="69"/>
      <c r="C22" s="70"/>
      <c r="D22" s="65" t="s">
        <v>104</v>
      </c>
      <c r="E22" s="113">
        <v>4057</v>
      </c>
      <c r="F22" s="119">
        <v>4000</v>
      </c>
      <c r="G22" s="122">
        <f t="shared" si="0"/>
        <v>4000</v>
      </c>
      <c r="H22" s="97">
        <v>4000</v>
      </c>
      <c r="I22" s="9"/>
      <c r="J22" s="10"/>
      <c r="K22" s="98"/>
      <c r="L22" s="98"/>
      <c r="M22" s="68"/>
    </row>
    <row r="23" spans="1:16" x14ac:dyDescent="0.25">
      <c r="A23" s="66">
        <v>3232</v>
      </c>
      <c r="B23" s="69"/>
      <c r="C23" s="70"/>
      <c r="D23" s="65" t="s">
        <v>105</v>
      </c>
      <c r="E23" s="113">
        <v>3753</v>
      </c>
      <c r="F23" s="119">
        <v>3000</v>
      </c>
      <c r="G23" s="122">
        <f t="shared" si="0"/>
        <v>2400</v>
      </c>
      <c r="H23" s="97">
        <v>2400</v>
      </c>
      <c r="I23" s="9"/>
      <c r="J23" s="10"/>
      <c r="K23" s="98"/>
      <c r="L23" s="98"/>
      <c r="M23" s="68"/>
    </row>
    <row r="24" spans="1:16" x14ac:dyDescent="0.25">
      <c r="A24" s="66">
        <v>3233</v>
      </c>
      <c r="B24" s="69"/>
      <c r="C24" s="70"/>
      <c r="D24" s="65" t="s">
        <v>106</v>
      </c>
      <c r="E24" s="113"/>
      <c r="F24" s="119"/>
      <c r="G24" s="122">
        <f t="shared" si="0"/>
        <v>0</v>
      </c>
      <c r="H24" s="97"/>
      <c r="I24" s="9"/>
      <c r="J24" s="10"/>
      <c r="K24" s="98"/>
      <c r="L24" s="98"/>
      <c r="M24" s="68"/>
    </row>
    <row r="25" spans="1:16" x14ac:dyDescent="0.25">
      <c r="A25" s="66">
        <v>3234</v>
      </c>
      <c r="B25" s="69"/>
      <c r="C25" s="70"/>
      <c r="D25" s="65" t="s">
        <v>107</v>
      </c>
      <c r="E25" s="113">
        <v>18672</v>
      </c>
      <c r="F25" s="119">
        <v>15500</v>
      </c>
      <c r="G25" s="122">
        <f t="shared" si="0"/>
        <v>16000</v>
      </c>
      <c r="H25" s="97">
        <v>16000</v>
      </c>
      <c r="I25" s="9"/>
      <c r="J25" s="10"/>
      <c r="K25" s="98"/>
      <c r="L25" s="98"/>
      <c r="M25" s="68"/>
    </row>
    <row r="26" spans="1:16" x14ac:dyDescent="0.25">
      <c r="A26" s="66">
        <v>3235</v>
      </c>
      <c r="B26" s="69"/>
      <c r="C26" s="70"/>
      <c r="D26" s="65" t="s">
        <v>108</v>
      </c>
      <c r="E26" s="113">
        <v>1184</v>
      </c>
      <c r="F26" s="119">
        <v>1200</v>
      </c>
      <c r="G26" s="122">
        <f t="shared" si="0"/>
        <v>1500</v>
      </c>
      <c r="H26" s="97">
        <v>1500</v>
      </c>
      <c r="I26" s="9"/>
      <c r="J26" s="10"/>
      <c r="K26" s="98"/>
      <c r="L26" s="98"/>
      <c r="M26" s="68"/>
    </row>
    <row r="27" spans="1:16" x14ac:dyDescent="0.25">
      <c r="A27" s="66">
        <v>3236</v>
      </c>
      <c r="B27" s="69"/>
      <c r="C27" s="70"/>
      <c r="D27" s="65" t="s">
        <v>109</v>
      </c>
      <c r="E27" s="113">
        <v>3195</v>
      </c>
      <c r="F27" s="119">
        <v>2700</v>
      </c>
      <c r="G27" s="122">
        <f t="shared" si="0"/>
        <v>4000</v>
      </c>
      <c r="H27" s="97">
        <v>3000</v>
      </c>
      <c r="I27" s="9"/>
      <c r="J27" s="10"/>
      <c r="K27" s="98">
        <v>1000</v>
      </c>
      <c r="L27" s="98"/>
      <c r="M27" s="68"/>
    </row>
    <row r="28" spans="1:16" x14ac:dyDescent="0.25">
      <c r="A28" s="66">
        <v>3237</v>
      </c>
      <c r="B28" s="69"/>
      <c r="C28" s="70"/>
      <c r="D28" s="65" t="s">
        <v>110</v>
      </c>
      <c r="E28" s="113">
        <v>1810</v>
      </c>
      <c r="F28" s="119"/>
      <c r="G28" s="122">
        <f t="shared" si="0"/>
        <v>0</v>
      </c>
      <c r="H28" s="97"/>
      <c r="I28" s="9"/>
      <c r="J28" s="10"/>
      <c r="K28" s="98"/>
      <c r="L28" s="98"/>
      <c r="M28" s="68"/>
    </row>
    <row r="29" spans="1:16" x14ac:dyDescent="0.25">
      <c r="A29" s="66">
        <v>3238</v>
      </c>
      <c r="B29" s="69"/>
      <c r="C29" s="70"/>
      <c r="D29" s="65" t="s">
        <v>111</v>
      </c>
      <c r="E29" s="113">
        <v>1137</v>
      </c>
      <c r="F29" s="119">
        <v>1000</v>
      </c>
      <c r="G29" s="122">
        <f t="shared" si="0"/>
        <v>1200</v>
      </c>
      <c r="H29" s="97">
        <v>1200</v>
      </c>
      <c r="I29" s="9"/>
      <c r="J29" s="10"/>
      <c r="K29" s="98"/>
      <c r="L29" s="98"/>
      <c r="M29" s="68"/>
    </row>
    <row r="30" spans="1:16" x14ac:dyDescent="0.25">
      <c r="A30" s="66">
        <v>3239</v>
      </c>
      <c r="B30" s="69"/>
      <c r="C30" s="70"/>
      <c r="D30" s="65" t="s">
        <v>112</v>
      </c>
      <c r="E30" s="113">
        <v>1439</v>
      </c>
      <c r="F30" s="119">
        <v>1500</v>
      </c>
      <c r="G30" s="122">
        <f t="shared" si="0"/>
        <v>1600</v>
      </c>
      <c r="H30" s="97">
        <v>1600</v>
      </c>
      <c r="I30" s="9"/>
      <c r="J30" s="10"/>
      <c r="K30" s="98"/>
      <c r="L30" s="98"/>
      <c r="M30" s="68"/>
    </row>
    <row r="31" spans="1:16" x14ac:dyDescent="0.25">
      <c r="A31" s="66">
        <v>3296</v>
      </c>
      <c r="B31" s="69"/>
      <c r="C31" s="70"/>
      <c r="D31" s="65" t="s">
        <v>113</v>
      </c>
      <c r="E31" s="113">
        <v>14040</v>
      </c>
      <c r="F31" s="119"/>
      <c r="G31" s="122">
        <f t="shared" si="0"/>
        <v>0</v>
      </c>
      <c r="H31" s="97"/>
      <c r="I31" s="9"/>
      <c r="J31" s="10"/>
      <c r="K31" s="98"/>
      <c r="L31" s="98"/>
      <c r="M31" s="68"/>
    </row>
    <row r="32" spans="1:16" x14ac:dyDescent="0.25">
      <c r="A32" s="66">
        <v>3292</v>
      </c>
      <c r="B32" s="69"/>
      <c r="C32" s="70"/>
      <c r="D32" s="65" t="s">
        <v>114</v>
      </c>
      <c r="E32" s="113">
        <v>4210</v>
      </c>
      <c r="F32" s="119">
        <v>4050</v>
      </c>
      <c r="G32" s="122">
        <f t="shared" si="0"/>
        <v>4050</v>
      </c>
      <c r="H32" s="97">
        <v>2250</v>
      </c>
      <c r="I32" s="9"/>
      <c r="J32" s="101">
        <v>1800</v>
      </c>
      <c r="K32" s="98"/>
      <c r="L32" s="98"/>
      <c r="M32" s="68"/>
    </row>
    <row r="33" spans="1:13" x14ac:dyDescent="0.25">
      <c r="A33" s="66">
        <v>3293</v>
      </c>
      <c r="B33" s="69"/>
      <c r="C33" s="70"/>
      <c r="D33" s="65" t="s">
        <v>115</v>
      </c>
      <c r="E33" s="113">
        <v>1250</v>
      </c>
      <c r="F33" s="119">
        <v>670</v>
      </c>
      <c r="G33" s="122">
        <f t="shared" si="0"/>
        <v>2000</v>
      </c>
      <c r="H33" s="97"/>
      <c r="I33" s="97">
        <v>1000</v>
      </c>
      <c r="J33" s="10"/>
      <c r="K33" s="98">
        <v>1000</v>
      </c>
      <c r="L33" s="98"/>
      <c r="M33" s="68"/>
    </row>
    <row r="34" spans="1:13" x14ac:dyDescent="0.25">
      <c r="A34" s="66">
        <v>3294</v>
      </c>
      <c r="B34" s="69"/>
      <c r="C34" s="70"/>
      <c r="D34" s="65" t="s">
        <v>116</v>
      </c>
      <c r="E34" s="113">
        <v>163</v>
      </c>
      <c r="F34" s="119">
        <v>260</v>
      </c>
      <c r="G34" s="122">
        <f t="shared" si="0"/>
        <v>200</v>
      </c>
      <c r="H34" s="97">
        <v>200</v>
      </c>
      <c r="I34" s="9"/>
      <c r="J34" s="10"/>
      <c r="K34" s="98"/>
      <c r="L34" s="98"/>
      <c r="M34" s="68"/>
    </row>
    <row r="35" spans="1:13" x14ac:dyDescent="0.25">
      <c r="A35" s="66">
        <v>3295</v>
      </c>
      <c r="B35" s="69"/>
      <c r="C35" s="70"/>
      <c r="D35" s="65" t="s">
        <v>117</v>
      </c>
      <c r="E35" s="113">
        <v>4004</v>
      </c>
      <c r="F35" s="119">
        <v>4250</v>
      </c>
      <c r="G35" s="122">
        <f t="shared" si="0"/>
        <v>5000</v>
      </c>
      <c r="H35" s="97"/>
      <c r="I35" s="9"/>
      <c r="J35" s="101"/>
      <c r="K35" s="98"/>
      <c r="L35" s="98">
        <v>5000</v>
      </c>
      <c r="M35" s="68"/>
    </row>
    <row r="36" spans="1:13" x14ac:dyDescent="0.25">
      <c r="A36" s="152">
        <v>3299</v>
      </c>
      <c r="B36" s="153"/>
      <c r="C36" s="154"/>
      <c r="D36" s="65" t="s">
        <v>118</v>
      </c>
      <c r="E36" s="113">
        <v>159674</v>
      </c>
      <c r="F36" s="119">
        <v>158500</v>
      </c>
      <c r="G36" s="122">
        <f t="shared" si="0"/>
        <v>171500</v>
      </c>
      <c r="H36" s="97">
        <v>1500</v>
      </c>
      <c r="I36" s="97">
        <v>3000</v>
      </c>
      <c r="J36" s="101">
        <v>50000</v>
      </c>
      <c r="K36" s="98">
        <v>3000</v>
      </c>
      <c r="L36" s="98">
        <v>114000</v>
      </c>
      <c r="M36" s="68"/>
    </row>
    <row r="37" spans="1:13" x14ac:dyDescent="0.25">
      <c r="A37" s="63">
        <v>3812</v>
      </c>
      <c r="B37" s="64"/>
      <c r="C37" s="65"/>
      <c r="D37" s="65" t="s">
        <v>143</v>
      </c>
      <c r="E37" s="113">
        <v>1077</v>
      </c>
      <c r="F37" s="119">
        <v>1080</v>
      </c>
      <c r="G37" s="122">
        <f t="shared" si="0"/>
        <v>1080</v>
      </c>
      <c r="H37" s="97"/>
      <c r="I37" s="97"/>
      <c r="J37" s="101"/>
      <c r="K37" s="98"/>
      <c r="L37" s="98">
        <v>1080</v>
      </c>
      <c r="M37" s="68"/>
    </row>
    <row r="38" spans="1:13" x14ac:dyDescent="0.25">
      <c r="A38" s="155">
        <v>3433</v>
      </c>
      <c r="B38" s="155"/>
      <c r="C38" s="155"/>
      <c r="D38" s="61" t="s">
        <v>119</v>
      </c>
      <c r="E38" s="114">
        <v>9173</v>
      </c>
      <c r="F38" s="118">
        <v>140</v>
      </c>
      <c r="G38" s="121">
        <v>150</v>
      </c>
      <c r="H38" s="96">
        <v>150</v>
      </c>
      <c r="I38" s="9"/>
      <c r="J38" s="10"/>
      <c r="K38" s="68"/>
      <c r="L38" s="68"/>
      <c r="M38" s="68"/>
    </row>
    <row r="39" spans="1:13" ht="25.5" x14ac:dyDescent="0.25">
      <c r="A39" s="155">
        <v>3722</v>
      </c>
      <c r="B39" s="155"/>
      <c r="C39" s="155"/>
      <c r="D39" s="61" t="s">
        <v>120</v>
      </c>
      <c r="E39" s="114">
        <v>5067</v>
      </c>
      <c r="F39" s="118">
        <v>9000</v>
      </c>
      <c r="G39" s="121">
        <v>9000</v>
      </c>
      <c r="H39" s="97"/>
      <c r="I39" s="9"/>
      <c r="J39" s="10"/>
      <c r="K39" s="68"/>
      <c r="L39" s="98">
        <v>9000</v>
      </c>
      <c r="M39" s="68"/>
    </row>
    <row r="40" spans="1:13" x14ac:dyDescent="0.25">
      <c r="A40" s="67">
        <v>42</v>
      </c>
      <c r="B40" s="68"/>
      <c r="C40" s="68"/>
      <c r="D40" s="71" t="s">
        <v>121</v>
      </c>
      <c r="E40" s="115">
        <v>23819.15</v>
      </c>
      <c r="F40" s="118">
        <v>40240</v>
      </c>
      <c r="G40" s="121">
        <f>SUM(G41:G42)</f>
        <v>40000</v>
      </c>
      <c r="H40" s="96">
        <f>SUM(H41:H42)</f>
        <v>660</v>
      </c>
      <c r="I40" s="9"/>
      <c r="J40" s="10"/>
      <c r="K40" s="68"/>
      <c r="L40" s="103">
        <v>39340</v>
      </c>
      <c r="M40" s="68"/>
    </row>
    <row r="41" spans="1:13" x14ac:dyDescent="0.25">
      <c r="A41" s="68">
        <v>4227</v>
      </c>
      <c r="B41" s="68"/>
      <c r="D41" s="72" t="s">
        <v>122</v>
      </c>
      <c r="E41" s="116"/>
      <c r="F41" s="119"/>
      <c r="G41" s="122"/>
      <c r="H41" s="98"/>
      <c r="I41" s="68"/>
      <c r="J41" s="68"/>
      <c r="K41" s="68"/>
      <c r="L41" s="68"/>
      <c r="M41" s="68"/>
    </row>
    <row r="42" spans="1:13" x14ac:dyDescent="0.25">
      <c r="A42" s="68">
        <v>4241</v>
      </c>
      <c r="B42" s="68"/>
      <c r="D42" s="68" t="s">
        <v>123</v>
      </c>
      <c r="E42" s="117"/>
      <c r="F42" s="119"/>
      <c r="G42" s="122">
        <v>40000</v>
      </c>
      <c r="H42" s="98">
        <v>660</v>
      </c>
      <c r="I42" s="68"/>
      <c r="J42" s="68"/>
      <c r="K42" s="68"/>
      <c r="L42" s="98">
        <v>39340</v>
      </c>
      <c r="M42" s="68"/>
    </row>
    <row r="43" spans="1:13" x14ac:dyDescent="0.25">
      <c r="H43" s="99"/>
    </row>
    <row r="46" spans="1:13" ht="38.25" x14ac:dyDescent="0.25">
      <c r="D46" s="73" t="s">
        <v>23</v>
      </c>
      <c r="E46" s="80" t="s">
        <v>38</v>
      </c>
      <c r="F46" s="85" t="s">
        <v>139</v>
      </c>
      <c r="G46" s="73" t="s">
        <v>124</v>
      </c>
      <c r="H46" s="73" t="s">
        <v>125</v>
      </c>
      <c r="I46" s="73" t="s">
        <v>126</v>
      </c>
      <c r="J46" s="73" t="s">
        <v>127</v>
      </c>
      <c r="K46" s="73" t="s">
        <v>128</v>
      </c>
      <c r="L46" s="73" t="s">
        <v>129</v>
      </c>
    </row>
    <row r="47" spans="1:13" x14ac:dyDescent="0.25">
      <c r="D47" s="74"/>
      <c r="E47" s="81"/>
      <c r="F47" s="86"/>
      <c r="G47" s="86"/>
      <c r="H47" s="86"/>
      <c r="I47" s="86"/>
      <c r="J47" s="86"/>
      <c r="K47" s="86"/>
      <c r="L47" s="86"/>
    </row>
    <row r="48" spans="1:13" ht="26.25" x14ac:dyDescent="0.25">
      <c r="D48" s="75"/>
      <c r="E48" s="82" t="s">
        <v>130</v>
      </c>
      <c r="F48" s="87"/>
      <c r="G48" s="75">
        <v>24</v>
      </c>
      <c r="H48" s="75">
        <v>71</v>
      </c>
      <c r="I48" s="75">
        <v>445</v>
      </c>
      <c r="J48" s="75">
        <v>26</v>
      </c>
      <c r="K48" s="75">
        <v>21</v>
      </c>
      <c r="L48" s="75">
        <v>11</v>
      </c>
    </row>
    <row r="49" spans="4:15" x14ac:dyDescent="0.25">
      <c r="D49" s="76"/>
      <c r="E49" s="83"/>
      <c r="F49" s="88"/>
      <c r="G49" s="88"/>
      <c r="H49" s="88"/>
      <c r="I49" s="88"/>
      <c r="J49" s="88"/>
      <c r="K49" s="88"/>
      <c r="L49" s="88"/>
    </row>
    <row r="50" spans="4:15" x14ac:dyDescent="0.25">
      <c r="D50" s="77" t="s">
        <v>131</v>
      </c>
      <c r="E50" s="84" t="s">
        <v>132</v>
      </c>
      <c r="F50" s="89"/>
      <c r="G50" s="89"/>
      <c r="H50" s="89"/>
      <c r="I50" s="89"/>
      <c r="J50" s="89"/>
      <c r="K50" s="89"/>
      <c r="L50" s="89"/>
    </row>
    <row r="51" spans="4:15" x14ac:dyDescent="0.25">
      <c r="D51" s="77" t="s">
        <v>133</v>
      </c>
      <c r="E51" s="84" t="s">
        <v>134</v>
      </c>
      <c r="F51" s="88"/>
      <c r="G51" s="88"/>
      <c r="H51" s="88"/>
      <c r="I51" s="88"/>
      <c r="J51" s="88"/>
      <c r="K51" s="88"/>
      <c r="L51" s="88"/>
    </row>
    <row r="52" spans="4:15" x14ac:dyDescent="0.25">
      <c r="D52" s="78">
        <v>3</v>
      </c>
      <c r="E52" s="84" t="s">
        <v>9</v>
      </c>
      <c r="F52" s="90">
        <f>SUM(G52:L52)</f>
        <v>2372000</v>
      </c>
      <c r="G52" s="95">
        <f>SUM(G53:G55)</f>
        <v>85000</v>
      </c>
      <c r="H52" s="96">
        <v>5000</v>
      </c>
      <c r="I52" s="95">
        <v>52000</v>
      </c>
      <c r="J52" s="95">
        <v>80000</v>
      </c>
      <c r="K52" s="95">
        <f>SUM(K53:K54)</f>
        <v>2000000</v>
      </c>
      <c r="L52" s="95">
        <v>150000</v>
      </c>
      <c r="N52" s="99"/>
    </row>
    <row r="53" spans="4:15" ht="26.25" x14ac:dyDescent="0.25">
      <c r="D53" s="78">
        <v>31</v>
      </c>
      <c r="E53" s="84" t="s">
        <v>10</v>
      </c>
      <c r="F53" s="91">
        <f>SUM(G53:L53)</f>
        <v>2012000</v>
      </c>
      <c r="G53" s="91"/>
      <c r="H53" s="91"/>
      <c r="I53" s="91"/>
      <c r="J53" s="91">
        <v>64000</v>
      </c>
      <c r="K53" s="91">
        <v>1800000</v>
      </c>
      <c r="L53" s="91">
        <v>148000</v>
      </c>
    </row>
    <row r="54" spans="4:15" x14ac:dyDescent="0.25">
      <c r="D54" s="78">
        <v>32</v>
      </c>
      <c r="E54" s="84" t="s">
        <v>25</v>
      </c>
      <c r="F54" s="91">
        <f>SUM(G54:L54)</f>
        <v>359860</v>
      </c>
      <c r="G54" s="91">
        <v>84860</v>
      </c>
      <c r="H54" s="91">
        <v>5000</v>
      </c>
      <c r="I54" s="91">
        <v>52000</v>
      </c>
      <c r="J54" s="91">
        <v>16000</v>
      </c>
      <c r="K54" s="91">
        <v>200000</v>
      </c>
      <c r="L54" s="91">
        <v>2000</v>
      </c>
    </row>
    <row r="55" spans="4:15" x14ac:dyDescent="0.25">
      <c r="D55" s="78">
        <v>34</v>
      </c>
      <c r="E55" s="84" t="s">
        <v>135</v>
      </c>
      <c r="F55" s="91">
        <v>140</v>
      </c>
      <c r="G55" s="91">
        <v>140</v>
      </c>
      <c r="H55" s="91"/>
      <c r="I55" s="91"/>
      <c r="J55" s="91"/>
      <c r="K55" s="91"/>
      <c r="L55" s="91"/>
    </row>
    <row r="56" spans="4:15" x14ac:dyDescent="0.25">
      <c r="D56" s="76"/>
      <c r="E56" s="83"/>
      <c r="F56" s="91"/>
      <c r="G56" s="91"/>
      <c r="H56" s="91"/>
      <c r="I56" s="91"/>
      <c r="J56" s="91"/>
      <c r="K56" s="91"/>
      <c r="L56" s="91"/>
      <c r="O56" s="99"/>
    </row>
    <row r="57" spans="4:15" x14ac:dyDescent="0.25">
      <c r="D57" s="77" t="s">
        <v>136</v>
      </c>
      <c r="E57" s="84" t="s">
        <v>137</v>
      </c>
      <c r="F57" s="92"/>
      <c r="G57" s="92"/>
      <c r="H57" s="92"/>
      <c r="I57" s="92"/>
      <c r="J57" s="92"/>
      <c r="K57" s="92"/>
      <c r="L57" s="92"/>
    </row>
    <row r="58" spans="4:15" x14ac:dyDescent="0.25">
      <c r="D58" s="78">
        <v>3</v>
      </c>
      <c r="E58" s="84" t="s">
        <v>9</v>
      </c>
      <c r="F58" s="91"/>
      <c r="G58" s="91"/>
      <c r="H58" s="91"/>
      <c r="I58" s="91"/>
      <c r="J58" s="91"/>
      <c r="K58" s="91"/>
      <c r="L58" s="91"/>
    </row>
    <row r="59" spans="4:15" x14ac:dyDescent="0.25">
      <c r="D59" s="78">
        <v>32</v>
      </c>
      <c r="E59" s="84" t="s">
        <v>25</v>
      </c>
      <c r="F59" s="91"/>
      <c r="G59" s="91"/>
      <c r="H59" s="91"/>
      <c r="I59" s="91"/>
      <c r="J59" s="91"/>
      <c r="K59" s="91"/>
      <c r="L59" s="91"/>
      <c r="N59" s="99"/>
    </row>
    <row r="60" spans="4:15" ht="39" x14ac:dyDescent="0.25">
      <c r="D60" s="78">
        <v>4</v>
      </c>
      <c r="E60" s="84" t="s">
        <v>11</v>
      </c>
      <c r="F60" s="92">
        <v>40000</v>
      </c>
      <c r="G60" s="91"/>
      <c r="H60" s="91"/>
      <c r="I60" s="91"/>
      <c r="J60" s="91"/>
      <c r="K60" s="91"/>
      <c r="L60" s="91"/>
    </row>
    <row r="61" spans="4:15" ht="39" x14ac:dyDescent="0.25">
      <c r="D61" s="78">
        <v>42</v>
      </c>
      <c r="E61" s="84" t="s">
        <v>138</v>
      </c>
      <c r="F61" s="91">
        <v>40000</v>
      </c>
      <c r="G61" s="91"/>
      <c r="H61" s="91"/>
      <c r="I61" s="91"/>
      <c r="J61" s="91"/>
      <c r="K61" s="91"/>
      <c r="L61" s="91"/>
    </row>
    <row r="66" spans="4:12" ht="38.25" x14ac:dyDescent="0.25">
      <c r="D66" s="73" t="s">
        <v>23</v>
      </c>
      <c r="E66" s="80" t="s">
        <v>38</v>
      </c>
      <c r="F66" s="85" t="s">
        <v>142</v>
      </c>
      <c r="G66" s="73" t="s">
        <v>124</v>
      </c>
      <c r="H66" s="73" t="s">
        <v>125</v>
      </c>
      <c r="I66" s="73" t="s">
        <v>126</v>
      </c>
      <c r="J66" s="73" t="s">
        <v>127</v>
      </c>
      <c r="K66" s="73" t="s">
        <v>128</v>
      </c>
      <c r="L66" s="73" t="s">
        <v>129</v>
      </c>
    </row>
    <row r="67" spans="4:12" x14ac:dyDescent="0.25">
      <c r="D67" s="74"/>
      <c r="E67" s="81"/>
      <c r="F67" s="86"/>
      <c r="G67" s="86"/>
      <c r="H67" s="86"/>
      <c r="I67" s="86"/>
      <c r="J67" s="86"/>
      <c r="K67" s="86"/>
      <c r="L67" s="86"/>
    </row>
    <row r="68" spans="4:12" ht="26.25" x14ac:dyDescent="0.25">
      <c r="D68" s="75"/>
      <c r="E68" s="82" t="s">
        <v>130</v>
      </c>
      <c r="F68" s="87"/>
      <c r="G68" s="75">
        <v>24</v>
      </c>
      <c r="H68" s="75">
        <v>71</v>
      </c>
      <c r="I68" s="75">
        <v>445</v>
      </c>
      <c r="J68" s="75">
        <v>26</v>
      </c>
      <c r="K68" s="75">
        <v>21</v>
      </c>
      <c r="L68" s="75">
        <v>11</v>
      </c>
    </row>
    <row r="69" spans="4:12" x14ac:dyDescent="0.25">
      <c r="D69" s="76"/>
      <c r="E69" s="83"/>
      <c r="F69" s="88"/>
      <c r="G69" s="88"/>
      <c r="H69" s="88"/>
      <c r="I69" s="88"/>
      <c r="J69" s="88"/>
      <c r="K69" s="88"/>
      <c r="L69" s="88"/>
    </row>
    <row r="70" spans="4:12" x14ac:dyDescent="0.25">
      <c r="D70" s="77" t="s">
        <v>131</v>
      </c>
      <c r="E70" s="84" t="s">
        <v>132</v>
      </c>
      <c r="F70" s="89"/>
      <c r="G70" s="89"/>
      <c r="H70" s="89"/>
      <c r="I70" s="89"/>
      <c r="J70" s="89"/>
      <c r="K70" s="89"/>
      <c r="L70" s="89"/>
    </row>
    <row r="71" spans="4:12" x14ac:dyDescent="0.25">
      <c r="D71" s="77" t="s">
        <v>133</v>
      </c>
      <c r="E71" s="84" t="s">
        <v>134</v>
      </c>
      <c r="F71" s="88"/>
      <c r="G71" s="88"/>
      <c r="H71" s="88"/>
      <c r="I71" s="88"/>
      <c r="J71" s="88"/>
      <c r="K71" s="88"/>
      <c r="L71" s="88"/>
    </row>
    <row r="72" spans="4:12" x14ac:dyDescent="0.25">
      <c r="D72" s="78">
        <v>3</v>
      </c>
      <c r="E72" s="84" t="s">
        <v>9</v>
      </c>
      <c r="F72" s="90">
        <f>SUM(G72:L72)</f>
        <v>2372000</v>
      </c>
      <c r="G72" s="95">
        <f>SUM(G73:G75)</f>
        <v>85000</v>
      </c>
      <c r="H72" s="96">
        <v>5000</v>
      </c>
      <c r="I72" s="95">
        <v>52000</v>
      </c>
      <c r="J72" s="95">
        <v>80000</v>
      </c>
      <c r="K72" s="95">
        <f>SUM(K73:K74)</f>
        <v>2000000</v>
      </c>
      <c r="L72" s="95">
        <v>150000</v>
      </c>
    </row>
    <row r="73" spans="4:12" ht="26.25" x14ac:dyDescent="0.25">
      <c r="D73" s="78">
        <v>31</v>
      </c>
      <c r="E73" s="84" t="s">
        <v>10</v>
      </c>
      <c r="F73" s="91">
        <f>SUM(G73:L73)</f>
        <v>2012000</v>
      </c>
      <c r="G73" s="91"/>
      <c r="H73" s="91"/>
      <c r="I73" s="91"/>
      <c r="J73" s="91">
        <v>64000</v>
      </c>
      <c r="K73" s="91">
        <v>1800000</v>
      </c>
      <c r="L73" s="91">
        <v>148000</v>
      </c>
    </row>
    <row r="74" spans="4:12" x14ac:dyDescent="0.25">
      <c r="D74" s="78">
        <v>32</v>
      </c>
      <c r="E74" s="84" t="s">
        <v>25</v>
      </c>
      <c r="F74" s="91">
        <f>SUM(G74:L74)</f>
        <v>359860</v>
      </c>
      <c r="G74" s="91">
        <v>84860</v>
      </c>
      <c r="H74" s="91">
        <v>5000</v>
      </c>
      <c r="I74" s="91">
        <v>52000</v>
      </c>
      <c r="J74" s="91">
        <v>16000</v>
      </c>
      <c r="K74" s="91">
        <v>200000</v>
      </c>
      <c r="L74" s="91">
        <v>2000</v>
      </c>
    </row>
    <row r="75" spans="4:12" x14ac:dyDescent="0.25">
      <c r="D75" s="78">
        <v>34</v>
      </c>
      <c r="E75" s="84" t="s">
        <v>135</v>
      </c>
      <c r="F75" s="91">
        <v>140</v>
      </c>
      <c r="G75" s="91">
        <v>140</v>
      </c>
      <c r="H75" s="91"/>
      <c r="I75" s="91"/>
      <c r="J75" s="91"/>
      <c r="K75" s="91"/>
      <c r="L75" s="91"/>
    </row>
    <row r="76" spans="4:12" x14ac:dyDescent="0.25">
      <c r="D76" s="76"/>
      <c r="E76" s="83"/>
      <c r="F76" s="91"/>
      <c r="G76" s="91"/>
      <c r="H76" s="91"/>
      <c r="I76" s="91"/>
      <c r="J76" s="91"/>
      <c r="K76" s="91"/>
      <c r="L76" s="91"/>
    </row>
    <row r="77" spans="4:12" x14ac:dyDescent="0.25">
      <c r="D77" s="77" t="s">
        <v>136</v>
      </c>
      <c r="E77" s="84" t="s">
        <v>137</v>
      </c>
      <c r="F77" s="92"/>
      <c r="G77" s="92"/>
      <c r="H77" s="92"/>
      <c r="I77" s="92"/>
      <c r="J77" s="92"/>
      <c r="K77" s="92"/>
      <c r="L77" s="92"/>
    </row>
    <row r="78" spans="4:12" x14ac:dyDescent="0.25">
      <c r="D78" s="78">
        <v>3</v>
      </c>
      <c r="E78" s="84" t="s">
        <v>9</v>
      </c>
      <c r="F78" s="91"/>
      <c r="G78" s="91"/>
      <c r="H78" s="91"/>
      <c r="I78" s="91"/>
      <c r="J78" s="91"/>
      <c r="K78" s="91"/>
      <c r="L78" s="91"/>
    </row>
    <row r="79" spans="4:12" x14ac:dyDescent="0.25">
      <c r="D79" s="78">
        <v>32</v>
      </c>
      <c r="E79" s="84" t="s">
        <v>25</v>
      </c>
      <c r="F79" s="91"/>
      <c r="G79" s="91"/>
      <c r="H79" s="91"/>
      <c r="I79" s="91"/>
      <c r="J79" s="91"/>
      <c r="K79" s="91"/>
      <c r="L79" s="91"/>
    </row>
    <row r="80" spans="4:12" ht="39" x14ac:dyDescent="0.25">
      <c r="D80" s="78">
        <v>4</v>
      </c>
      <c r="E80" s="84" t="s">
        <v>11</v>
      </c>
      <c r="F80" s="92">
        <v>40000</v>
      </c>
      <c r="G80" s="91"/>
      <c r="H80" s="91"/>
      <c r="I80" s="91"/>
      <c r="J80" s="91"/>
      <c r="K80" s="91"/>
      <c r="L80" s="91"/>
    </row>
    <row r="81" spans="4:12" ht="39" x14ac:dyDescent="0.25">
      <c r="D81" s="78">
        <v>42</v>
      </c>
      <c r="E81" s="84" t="s">
        <v>138</v>
      </c>
      <c r="F81" s="91">
        <v>40000</v>
      </c>
      <c r="G81" s="91"/>
      <c r="H81" s="91"/>
      <c r="I81" s="91"/>
      <c r="J81" s="91"/>
      <c r="K81" s="91"/>
      <c r="L81" s="91"/>
    </row>
  </sheetData>
  <mergeCells count="10">
    <mergeCell ref="A36:C36"/>
    <mergeCell ref="A38:C38"/>
    <mergeCell ref="A39:C39"/>
    <mergeCell ref="A1:C1"/>
    <mergeCell ref="A2:C2"/>
    <mergeCell ref="A3:C3"/>
    <mergeCell ref="A7:C7"/>
    <mergeCell ref="A5:C5"/>
    <mergeCell ref="A6:C6"/>
    <mergeCell ref="A12:C12"/>
  </mergeCells>
  <pageMargins left="0.7" right="0.7" top="0.75" bottom="0.75" header="0.3" footer="0.3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Stipe</cp:lastModifiedBy>
  <cp:lastPrinted>2024-10-25T09:46:46Z</cp:lastPrinted>
  <dcterms:created xsi:type="dcterms:W3CDTF">2022-08-12T12:51:27Z</dcterms:created>
  <dcterms:modified xsi:type="dcterms:W3CDTF">2024-11-11T08:26:51Z</dcterms:modified>
</cp:coreProperties>
</file>